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0" documentId="14_{AC84DFB6-7F41-405D-A084-05EC52024CC7}" xr6:coauthVersionLast="47" xr6:coauthVersionMax="47" xr10:uidLastSave="{00000000-0000-0000-0000-000000000000}"/>
  <bookViews>
    <workbookView xWindow="756" yWindow="72" windowWidth="22188" windowHeight="12108" xr2:uid="{00000000-000D-0000-FFFF-FFFF00000000}"/>
  </bookViews>
  <sheets>
    <sheet name="Arvio" sheetId="1" r:id="rId1"/>
    <sheet name="Kaaviot" sheetId="3" r:id="rId2"/>
    <sheet name="Parametrit"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 l="1"/>
  <c r="Q44" i="1"/>
  <c r="Q43" i="1"/>
  <c r="Q42" i="1"/>
  <c r="Q41" i="1"/>
  <c r="Q40" i="1"/>
  <c r="Q38" i="1"/>
  <c r="Q37" i="1"/>
  <c r="Q36" i="1"/>
  <c r="Q35" i="1"/>
  <c r="Q34" i="1"/>
  <c r="Q32" i="1"/>
  <c r="Q31" i="1"/>
  <c r="Q30" i="1"/>
  <c r="Q29" i="1"/>
  <c r="Q28" i="1"/>
  <c r="Q27" i="1"/>
  <c r="Q26" i="1"/>
  <c r="Q24" i="1"/>
  <c r="Q23" i="1"/>
  <c r="Q22" i="1"/>
  <c r="Q21" i="1"/>
  <c r="Q20" i="1"/>
  <c r="Q19" i="1"/>
  <c r="Q18" i="1"/>
  <c r="Q17" i="1"/>
  <c r="Q16" i="1"/>
  <c r="Q14" i="1"/>
  <c r="Q13" i="1"/>
  <c r="Q12" i="1"/>
  <c r="Q11" i="1"/>
  <c r="Q10" i="1"/>
  <c r="Q9" i="1"/>
  <c r="Q8" i="1"/>
  <c r="Q7" i="1"/>
  <c r="Q6" i="1"/>
  <c r="M38" i="1"/>
  <c r="M37" i="1"/>
  <c r="M36" i="1"/>
  <c r="M35" i="1"/>
  <c r="M34" i="1"/>
  <c r="M7" i="1" l="1"/>
  <c r="M14" i="1"/>
  <c r="N5" i="1"/>
  <c r="M44" i="1"/>
  <c r="M43" i="1"/>
  <c r="M42" i="1"/>
  <c r="M41" i="1"/>
  <c r="M40" i="1"/>
  <c r="M32" i="1"/>
  <c r="M31" i="1"/>
  <c r="M30" i="1"/>
  <c r="M29" i="1"/>
  <c r="M28" i="1"/>
  <c r="M27" i="1"/>
  <c r="M26" i="1"/>
  <c r="M23" i="1"/>
  <c r="M22" i="1"/>
  <c r="M21" i="1"/>
  <c r="M20" i="1"/>
  <c r="M17" i="1"/>
  <c r="M19" i="1"/>
  <c r="M18" i="1"/>
  <c r="M16" i="1"/>
  <c r="M9" i="1"/>
  <c r="M13" i="1"/>
  <c r="M12" i="1"/>
  <c r="M24" i="1"/>
  <c r="M10" i="1"/>
  <c r="M8" i="1"/>
  <c r="M6" i="1"/>
  <c r="M5" i="1"/>
  <c r="C6" i="2"/>
  <c r="B6" i="2" s="1"/>
  <c r="E36" i="1" s="1"/>
  <c r="N36" i="1" s="1"/>
  <c r="E12" i="1" l="1"/>
  <c r="N12" i="1" s="1"/>
  <c r="E31" i="1"/>
  <c r="N31" i="1" s="1"/>
  <c r="E14" i="1"/>
  <c r="N14" i="1" s="1"/>
  <c r="E9" i="1"/>
  <c r="N9" i="1" s="1"/>
  <c r="E23" i="1"/>
  <c r="N23" i="1" s="1"/>
  <c r="E40" i="1"/>
  <c r="N40" i="1" s="1"/>
  <c r="E34" i="1"/>
  <c r="N34" i="1" s="1"/>
  <c r="E24" i="1"/>
  <c r="N24" i="1" s="1"/>
  <c r="E20" i="1"/>
  <c r="N20" i="1" s="1"/>
  <c r="E21" i="1"/>
  <c r="N21" i="1" s="1"/>
  <c r="E7" i="1"/>
  <c r="N7" i="1" s="1"/>
  <c r="E26" i="1"/>
  <c r="N26" i="1" s="1"/>
  <c r="E41" i="1"/>
  <c r="N41" i="1" s="1"/>
  <c r="E35" i="1"/>
  <c r="N35" i="1" s="1"/>
  <c r="E30" i="1"/>
  <c r="N30" i="1" s="1"/>
  <c r="E13" i="1"/>
  <c r="N13" i="1" s="1"/>
  <c r="E22" i="1"/>
  <c r="N22" i="1" s="1"/>
  <c r="E32" i="1"/>
  <c r="N32" i="1" s="1"/>
  <c r="E16" i="1"/>
  <c r="N16" i="1" s="1"/>
  <c r="E6" i="1"/>
  <c r="N6" i="1" s="1"/>
  <c r="E18" i="1"/>
  <c r="N18" i="1" s="1"/>
  <c r="E27" i="1"/>
  <c r="N27" i="1" s="1"/>
  <c r="E42" i="1"/>
  <c r="N42" i="1" s="1"/>
  <c r="E37" i="1"/>
  <c r="N37" i="1" s="1"/>
  <c r="E19" i="1"/>
  <c r="N19" i="1" s="1"/>
  <c r="E28" i="1"/>
  <c r="N28" i="1" s="1"/>
  <c r="E43" i="1"/>
  <c r="N43" i="1" s="1"/>
  <c r="E38" i="1"/>
  <c r="N38" i="1" s="1"/>
  <c r="E17" i="1"/>
  <c r="N17" i="1" s="1"/>
  <c r="E29" i="1"/>
  <c r="N29" i="1" s="1"/>
  <c r="E44" i="1"/>
  <c r="N44" i="1" s="1"/>
  <c r="E10" i="1"/>
  <c r="N10" i="1" s="1"/>
  <c r="E8" i="1"/>
  <c r="N8" i="1" s="1"/>
  <c r="M11" i="1" l="1"/>
  <c r="E11" i="1" l="1"/>
  <c r="N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E4" authorId="0" shapeId="0" xr:uid="{8245DBEA-D61E-4D33-AB7B-48CC004E5A16}">
      <text>
        <r>
          <rPr>
            <sz val="10"/>
            <color indexed="81"/>
            <rFont val="Tahoma"/>
            <family val="2"/>
          </rPr>
          <t>Riski-indeksi kyseiselle uhkatekijälle (normitettu välille 0-100. 0 = minimiriski, 100 = maksimiriski</t>
        </r>
      </text>
    </comment>
    <comment ref="F4" authorId="0" shapeId="0" xr:uid="{4E76DDA9-112A-481C-B240-98BC6E2A85D2}">
      <text>
        <r>
          <rPr>
            <sz val="10"/>
            <color indexed="81"/>
            <rFont val="Tahoma"/>
            <family val="2"/>
          </rPr>
          <t xml:space="preserve">Miten todennäköistä on, että riski realisoituu?
</t>
        </r>
        <r>
          <rPr>
            <b/>
            <sz val="10"/>
            <color indexed="81"/>
            <rFont val="Tahoma"/>
            <family val="2"/>
          </rPr>
          <t>1</t>
        </r>
        <r>
          <rPr>
            <sz val="10"/>
            <color indexed="81"/>
            <rFont val="Tahoma"/>
            <family val="2"/>
          </rPr>
          <t xml:space="preserve">=epätodennäköinen
</t>
        </r>
        <r>
          <rPr>
            <b/>
            <sz val="10"/>
            <color indexed="81"/>
            <rFont val="Tahoma"/>
            <family val="2"/>
          </rPr>
          <t>2</t>
        </r>
        <r>
          <rPr>
            <sz val="10"/>
            <color indexed="81"/>
            <rFont val="Tahoma"/>
            <family val="2"/>
          </rPr>
          <t xml:space="preserve">=mahdollinen
</t>
        </r>
        <r>
          <rPr>
            <b/>
            <sz val="10"/>
            <color indexed="81"/>
            <rFont val="Tahoma"/>
            <family val="2"/>
          </rPr>
          <t>3</t>
        </r>
        <r>
          <rPr>
            <sz val="10"/>
            <color indexed="81"/>
            <rFont val="Tahoma"/>
            <family val="2"/>
          </rPr>
          <t xml:space="preserve">=todennäköinen
</t>
        </r>
        <r>
          <rPr>
            <b/>
            <sz val="10"/>
            <color indexed="81"/>
            <rFont val="Tahoma"/>
            <family val="2"/>
          </rPr>
          <t>4</t>
        </r>
        <r>
          <rPr>
            <sz val="10"/>
            <color indexed="81"/>
            <rFont val="Tahoma"/>
            <family val="2"/>
          </rPr>
          <t>=lähes varma</t>
        </r>
      </text>
    </comment>
    <comment ref="G4" authorId="0" shapeId="0" xr:uid="{AA00B396-1C2F-410E-9861-C0A79BCF1589}">
      <text>
        <r>
          <rPr>
            <sz val="10"/>
            <color indexed="81"/>
            <rFont val="Tahoma"/>
            <family val="2"/>
          </rPr>
          <t xml:space="preserve">Miten suuri vahinko syntyy, jos riski realisoituu?
</t>
        </r>
        <r>
          <rPr>
            <b/>
            <sz val="10"/>
            <color indexed="81"/>
            <rFont val="Tahoma"/>
            <family val="2"/>
          </rPr>
          <t>1</t>
        </r>
        <r>
          <rPr>
            <sz val="10"/>
            <color indexed="81"/>
            <rFont val="Tahoma"/>
            <family val="2"/>
          </rPr>
          <t xml:space="preserve">=vähäinen vahinko
</t>
        </r>
        <r>
          <rPr>
            <b/>
            <sz val="10"/>
            <color indexed="81"/>
            <rFont val="Tahoma"/>
            <family val="2"/>
          </rPr>
          <t>2</t>
        </r>
        <r>
          <rPr>
            <sz val="10"/>
            <color indexed="81"/>
            <rFont val="Tahoma"/>
            <family val="2"/>
          </rPr>
          <t xml:space="preserve">=kohtalainen vahinko
</t>
        </r>
        <r>
          <rPr>
            <b/>
            <sz val="10"/>
            <color indexed="81"/>
            <rFont val="Tahoma"/>
            <family val="2"/>
          </rPr>
          <t>3</t>
        </r>
        <r>
          <rPr>
            <sz val="10"/>
            <color indexed="81"/>
            <rFont val="Tahoma"/>
            <family val="2"/>
          </rPr>
          <t xml:space="preserve">=merkittävä vahinko
</t>
        </r>
        <r>
          <rPr>
            <b/>
            <sz val="10"/>
            <color indexed="81"/>
            <rFont val="Tahoma"/>
            <family val="2"/>
          </rPr>
          <t>4</t>
        </r>
        <r>
          <rPr>
            <sz val="10"/>
            <color indexed="81"/>
            <rFont val="Tahoma"/>
            <family val="2"/>
          </rPr>
          <t>=kriittinen vahinko</t>
        </r>
      </text>
    </comment>
    <comment ref="H4" authorId="0" shapeId="0" xr:uid="{8DC81B20-5147-4B48-8FF0-EA2340D298C0}">
      <text>
        <r>
          <rPr>
            <sz val="10"/>
            <color indexed="81"/>
            <rFont val="Tahoma"/>
            <family val="2"/>
          </rPr>
          <t xml:space="preserve">Miten nopeasti vahingon sattuessa voidaan palata normaalitilaan?
</t>
        </r>
        <r>
          <rPr>
            <b/>
            <sz val="10"/>
            <color indexed="81"/>
            <rFont val="Tahoma"/>
            <family val="2"/>
          </rPr>
          <t>1</t>
        </r>
        <r>
          <rPr>
            <sz val="10"/>
            <color indexed="81"/>
            <rFont val="Tahoma"/>
            <family val="2"/>
          </rPr>
          <t xml:space="preserve">=nopeasti
</t>
        </r>
        <r>
          <rPr>
            <b/>
            <sz val="10"/>
            <color indexed="81"/>
            <rFont val="Tahoma"/>
            <family val="2"/>
          </rPr>
          <t>2</t>
        </r>
        <r>
          <rPr>
            <sz val="10"/>
            <color indexed="81"/>
            <rFont val="Tahoma"/>
            <family val="2"/>
          </rPr>
          <t xml:space="preserve">=kohtalaisen ajan kuluessa
</t>
        </r>
        <r>
          <rPr>
            <b/>
            <sz val="10"/>
            <color indexed="81"/>
            <rFont val="Tahoma"/>
            <family val="2"/>
          </rPr>
          <t>3</t>
        </r>
        <r>
          <rPr>
            <sz val="10"/>
            <color indexed="81"/>
            <rFont val="Tahoma"/>
            <family val="2"/>
          </rPr>
          <t>=pitkän ajan kuluessa</t>
        </r>
      </text>
    </comment>
    <comment ref="I4" authorId="0" shapeId="0" xr:uid="{16A3AA1A-78E3-4BB7-9CB8-ABB11B869654}">
      <text>
        <r>
          <rPr>
            <sz val="9"/>
            <color indexed="81"/>
            <rFont val="Tahoma"/>
            <family val="2"/>
          </rPr>
          <t>Vähennä, Jaa, Poista, Hyväksy</t>
        </r>
      </text>
    </comment>
  </commentList>
</comments>
</file>

<file path=xl/sharedStrings.xml><?xml version="1.0" encoding="utf-8"?>
<sst xmlns="http://schemas.openxmlformats.org/spreadsheetml/2006/main" count="211" uniqueCount="176">
  <si>
    <t>SaaS-ratkaisun X riskiarviointi</t>
  </si>
  <si>
    <t>Huom. SaaS-ratkaisun riskien rinnalla on hyvä laatia myös vastaava On-premise-ratkaisun riskiarvio</t>
  </si>
  <si>
    <t>Riskiluokka ja riski</t>
  </si>
  <si>
    <t>Vaikutukset, jos riski toteutuu</t>
  </si>
  <si>
    <t>Riski-indeksi</t>
  </si>
  <si>
    <t>tod.näk</t>
  </si>
  <si>
    <t>vahinko</t>
  </si>
  <si>
    <t>toipum.</t>
  </si>
  <si>
    <t>Mitigointitoimenpiteet</t>
  </si>
  <si>
    <t>Huom.</t>
  </si>
  <si>
    <t>Tietoturva- ja tietosuojariskit</t>
  </si>
  <si>
    <t>T1</t>
  </si>
  <si>
    <r>
      <rPr>
        <b/>
        <sz val="10"/>
        <color theme="1"/>
        <rFont val="Arial"/>
        <family val="2"/>
      </rPr>
      <t>Tietosuojalainsäädäntöriski</t>
    </r>
    <r>
      <rPr>
        <sz val="10"/>
        <color theme="1"/>
        <rFont val="Arial"/>
        <family val="2"/>
      </rPr>
      <t xml:space="preserve">
Palvelu ei ole kaikilta osin EU-tietosojalainsäädännön mukainen</t>
    </r>
  </si>
  <si>
    <t>Kunta ei pysty täysin noudattamaan palvelun osalta EU-tietosojalainsäädäntöä</t>
  </si>
  <si>
    <r>
      <rPr>
        <b/>
        <sz val="9"/>
        <color theme="1"/>
        <rFont val="Arial Narrow"/>
        <family val="2"/>
      </rPr>
      <t>Riskin vähentäminen:</t>
    </r>
    <r>
      <rPr>
        <sz val="9"/>
        <color theme="1"/>
        <rFont val="Arial Narrow"/>
        <family val="2"/>
      </rPr>
      <t xml:space="preserve"> &lt;kuvaus riskin vähentämiskeinoista&gt;</t>
    </r>
  </si>
  <si>
    <t>Tietosuojalainsäädäntöriski</t>
  </si>
  <si>
    <t>T2</t>
  </si>
  <si>
    <r>
      <rPr>
        <b/>
        <sz val="10"/>
        <color theme="1"/>
        <rFont val="Arial"/>
        <family val="2"/>
      </rPr>
      <t>Tietomurto - ulkoa</t>
    </r>
    <r>
      <rPr>
        <sz val="10"/>
        <color theme="1"/>
        <rFont val="Arial"/>
        <family val="2"/>
      </rPr>
      <t xml:space="preserve">
Ulkopuolinen taho murtautuu palveluun ja saa pääsyn kunnan dataan tai uhkaa sen eheyttä.</t>
    </r>
  </si>
  <si>
    <t>Ulkopuolisella taholla on pääsy kunnan dataan ilman kunnan lupaa.</t>
  </si>
  <si>
    <t>Tietomurto - ulkoa</t>
  </si>
  <si>
    <t>T3</t>
  </si>
  <si>
    <r>
      <rPr>
        <b/>
        <sz val="10"/>
        <color theme="1"/>
        <rFont val="Arial"/>
        <family val="2"/>
      </rPr>
      <t>Tietovuoto - sisältä</t>
    </r>
    <r>
      <rPr>
        <sz val="10"/>
        <color theme="1"/>
        <rFont val="Arial"/>
        <family val="2"/>
      </rPr>
      <t xml:space="preserve">
Palveluntuottajan työntekijä saa luvattoman pääsyn kunnan dataan tai uhkaa sen eheyttä.</t>
    </r>
  </si>
  <si>
    <r>
      <rPr>
        <b/>
        <sz val="9"/>
        <color theme="1"/>
        <rFont val="Arial Narrow"/>
        <family val="2"/>
      </rPr>
      <t>Riskin vähentäminen / hyväksyminen:</t>
    </r>
    <r>
      <rPr>
        <sz val="9"/>
        <color theme="1"/>
        <rFont val="Arial Narrow"/>
        <family val="2"/>
      </rPr>
      <t xml:space="preserve"> &lt;kuvaus&gt;</t>
    </r>
  </si>
  <si>
    <t>Tietovuoto - sisältä</t>
  </si>
  <si>
    <t>T4</t>
  </si>
  <si>
    <r>
      <rPr>
        <b/>
        <sz val="10"/>
        <color theme="1"/>
        <rFont val="Arial"/>
        <family val="2"/>
      </rPr>
      <t>Viranomaisten pääsy dataan</t>
    </r>
    <r>
      <rPr>
        <sz val="10"/>
        <color theme="1"/>
        <rFont val="Arial"/>
        <family val="2"/>
      </rPr>
      <t xml:space="preserve">
Toimittajan tuotantomaan viranomaisella on ko. tuotantomaan lainsäädännön perusteella pääsy kunnan dataan ilman kunnan lupaa.</t>
    </r>
  </si>
  <si>
    <t>Viranomaisten pääsy dataan</t>
  </si>
  <si>
    <t>T5</t>
  </si>
  <si>
    <r>
      <rPr>
        <b/>
        <sz val="10"/>
        <color theme="1"/>
        <rFont val="Arial"/>
        <family val="2"/>
      </rPr>
      <t>Tiedon tai sen eheyden menetys teknisestä syystä</t>
    </r>
    <r>
      <rPr>
        <sz val="10"/>
        <color theme="1"/>
        <rFont val="Arial"/>
        <family val="2"/>
      </rPr>
      <t xml:space="preserve">
Teknisen rikkoutumisen tai ylläpitovirheen takia kunnan data tai sen eheys on vaarassa.</t>
    </r>
  </si>
  <si>
    <t>Kunta menettää palveluun tallennettua dataa.</t>
  </si>
  <si>
    <t>Tiedon tai menetys teknisestä syystä</t>
  </si>
  <si>
    <t>T6</t>
  </si>
  <si>
    <r>
      <rPr>
        <b/>
        <sz val="10"/>
        <color theme="1"/>
        <rFont val="Arial"/>
        <family val="2"/>
      </rPr>
      <t>Palvelunestohyökkäys</t>
    </r>
    <r>
      <rPr>
        <sz val="10"/>
        <color theme="1"/>
        <rFont val="Arial"/>
        <family val="2"/>
      </rPr>
      <t xml:space="preserve">
Ulkopuolinen taho häiritsee palvelun käyttöä palvelunestohyökkäyksellä. </t>
    </r>
  </si>
  <si>
    <t>Kunta menettää väliaikaisesti pääsyn palveluun tallennettuun dataan ja/tai palvelu ei ole käytössä.</t>
  </si>
  <si>
    <t>Palvelunestohyökkäys</t>
  </si>
  <si>
    <t>T7</t>
  </si>
  <si>
    <r>
      <rPr>
        <b/>
        <sz val="10"/>
        <color theme="1"/>
        <rFont val="Arial"/>
        <family val="2"/>
      </rPr>
      <t>Viesteihin ja integraatioihin pääsy</t>
    </r>
    <r>
      <rPr>
        <sz val="10"/>
        <color theme="1"/>
        <rFont val="Arial"/>
        <family val="2"/>
      </rPr>
      <t xml:space="preserve">
Kolmas osapuoli saa pääsyn kunnan viesteihin tai tietoihin tietovirtojen kautta.</t>
    </r>
  </si>
  <si>
    <t>Ulkopuolisella taholla on pääsy kunnan dataan ilman kunnan lupaa. Ulkopuolinen taho voi mahdollisesti esiintyä kunnan edustajana tai muuttaa palvelussa olevaa dataa.</t>
  </si>
  <si>
    <t>Viesteihin ja integraatioihin pääsy</t>
  </si>
  <si>
    <t>T8</t>
  </si>
  <si>
    <r>
      <rPr>
        <b/>
        <sz val="10"/>
        <color theme="1"/>
        <rFont val="Arial"/>
        <family val="2"/>
      </rPr>
      <t>Käyttö ohjeiden vastaista</t>
    </r>
    <r>
      <rPr>
        <sz val="10"/>
        <color theme="1"/>
        <rFont val="Arial"/>
        <family val="2"/>
      </rPr>
      <t xml:space="preserve">
Kunnan kaupungin työntekijät käyttävät palvelua ohjeiden vastaisesti ja esim. tallentavat sinne dataa, jota ohjeiden mukaan sinne ei saa tallentaa.</t>
    </r>
  </si>
  <si>
    <t>Ohjeiden vastainen toiminta nostaa merkittävästi vahinkojen ja vahinkojen todennäköisyyden riskiä tai saa muita riskejä laukeamaan</t>
  </si>
  <si>
    <t>Käyttö ohjeiden vastaista</t>
  </si>
  <si>
    <t>T9</t>
  </si>
  <si>
    <r>
      <rPr>
        <b/>
        <sz val="10"/>
        <color theme="1"/>
        <rFont val="Arial"/>
        <family val="2"/>
      </rPr>
      <t>Poikkeamien tutkinta hankalaa</t>
    </r>
    <r>
      <rPr>
        <sz val="10"/>
        <color theme="1"/>
        <rFont val="Arial"/>
        <family val="2"/>
      </rPr>
      <t xml:space="preserve">
Kunta ei saa tietää poikkeamista eikä itse pysty tutkimaan sitä koskevia poikkeamia tehokkaasti.</t>
    </r>
  </si>
  <si>
    <t>Palveluun jää pilleviä riskejä, joita ei havaita. Esim. ulkopuolinen taho on murtautunut palveluun, mutta tätä ei havaita. Toisaalta kunnan voi olla vaikea tutkia ko. poikkeamaa havaitsemisen jälkeenkin ja saada selville tapahtumien oikean kulun tai tilanteen vakavuuden.</t>
  </si>
  <si>
    <r>
      <rPr>
        <b/>
        <sz val="9"/>
        <color theme="1"/>
        <rFont val="Arial Narrow"/>
        <family val="2"/>
      </rPr>
      <t>Riskin hyväksyminen:</t>
    </r>
    <r>
      <rPr>
        <sz val="9"/>
        <color theme="1"/>
        <rFont val="Arial Narrow"/>
        <family val="2"/>
      </rPr>
      <t xml:space="preserve"> &lt;kuvaus, miksi riski voidaan hyväksyä vaikka sitä ei voi vähentää&gt;</t>
    </r>
  </si>
  <si>
    <t>Poikkeamien tutkinta hankalaa</t>
  </si>
  <si>
    <t>Jatkuvuus- ja teknologiariskit</t>
  </si>
  <si>
    <t>J1</t>
  </si>
  <si>
    <r>
      <rPr>
        <b/>
        <sz val="10"/>
        <color theme="1"/>
        <rFont val="Arial"/>
        <family val="2"/>
      </rPr>
      <t>Toimittajan ja sen talouden jatkuvuus</t>
    </r>
    <r>
      <rPr>
        <sz val="10"/>
        <color theme="1"/>
        <rFont val="Arial"/>
        <family val="2"/>
      </rPr>
      <t xml:space="preserve">
Toimittajan liiketoiminnan jatkuvuus on vaarassa. Toimittaja voi poistua markkinoilta esim. konkurssin takia.</t>
    </r>
  </si>
  <si>
    <t>Toimittajan konkurssin tms. johdosta palvelu saatetaan sammutetaan äkillisesti. Kunnalla ei tällöin ole ko. palvelua lainkaan käytössä.</t>
  </si>
  <si>
    <t>Toimittajan ja sen talouden jatkuvuus</t>
  </si>
  <si>
    <t>J2</t>
  </si>
  <si>
    <r>
      <rPr>
        <b/>
        <sz val="10"/>
        <color theme="1"/>
        <rFont val="Arial"/>
        <family val="2"/>
      </rPr>
      <t>Omistusmuutosriski</t>
    </r>
    <r>
      <rPr>
        <sz val="10"/>
        <color theme="1"/>
        <rFont val="Arial"/>
        <family val="2"/>
      </rPr>
      <t xml:space="preserve">
Toimittaja joutuu vihamielisen yrityskaupan kohteeksi ja palvelun tai nykyisten ehtojen jatkuvuus vaarantuu.</t>
    </r>
  </si>
  <si>
    <t>Toimittajan omistusmuutoksen johdosta palvelun ehdot tai palvelun jatkuvuus heikkenee merkittävästi. Kunta saa heikompaa palvelua heikommin ehdoin.</t>
  </si>
  <si>
    <t>Omistusmuutosriski</t>
  </si>
  <si>
    <t>J3</t>
  </si>
  <si>
    <r>
      <rPr>
        <b/>
        <sz val="10"/>
        <color theme="1"/>
        <rFont val="Arial"/>
        <family val="2"/>
      </rPr>
      <t>Tuotteen ja sen teknologian jatkuvuus</t>
    </r>
    <r>
      <rPr>
        <sz val="10"/>
        <color theme="1"/>
        <rFont val="Arial"/>
        <family val="2"/>
      </rPr>
      <t xml:space="preserve">
Tuote ei kuulu lähiaikoina Toimittajan tuoteportfolioon. Tuotteen kehitystä ei jatketa eikä sitä enää tueta. Tuotteen elinkaari päättyy vanhentuvan teknologian takia.</t>
    </r>
  </si>
  <si>
    <t xml:space="preserve">Tuotetta ei jatkokehitetä ja palvelu ajetaan siirtymäkauden aikana alas. </t>
  </si>
  <si>
    <t>Tuotteen ja sen teknologian jatkuvuus</t>
  </si>
  <si>
    <t>J4</t>
  </si>
  <si>
    <r>
      <rPr>
        <b/>
        <sz val="10"/>
        <color theme="1"/>
        <rFont val="Arial"/>
        <family val="2"/>
      </rPr>
      <t>Alustan jatkuvuus ja varajärjestelyt</t>
    </r>
    <r>
      <rPr>
        <sz val="10"/>
        <color theme="1"/>
        <rFont val="Arial"/>
        <family val="2"/>
      </rPr>
      <t xml:space="preserve">
Ratkaisun alusta ei ole riittävän vikasietoinen ja se rikkoutuu tai lamautuu teknisen tai operointivirheen johdosta.</t>
    </r>
  </si>
  <si>
    <t>Alustan rikko tai epävakaus estää kokonaan tai osittain palvelun käytön suhteellisen pitkäksi aikaa.</t>
  </si>
  <si>
    <t>Alustan jatkuvuus ja varajärjestelyt</t>
  </si>
  <si>
    <t>J5</t>
  </si>
  <si>
    <r>
      <rPr>
        <b/>
        <sz val="10"/>
        <color theme="1"/>
        <rFont val="Arial"/>
        <family val="2"/>
      </rPr>
      <t>Palvelu ei käytettävissä poikkeusoloissa</t>
    </r>
    <r>
      <rPr>
        <sz val="10"/>
        <color theme="1"/>
        <rFont val="Arial"/>
        <family val="2"/>
      </rPr>
      <t xml:space="preserve">
Palvelua ei tarjota erityisoloissa tai siinä on saatavuushaasteita erityisoloissa (esim. pandemia).</t>
    </r>
  </si>
  <si>
    <t>Ylivoimaisen esteen johdosta palvelun taso tai saatavuus heikkenee merkittävästi.</t>
  </si>
  <si>
    <t>Palvelu ei käytettävissä poikkeusoloissa</t>
  </si>
  <si>
    <t>J6</t>
  </si>
  <si>
    <r>
      <rPr>
        <b/>
        <sz val="10"/>
        <color theme="1"/>
        <rFont val="Arial"/>
        <family val="2"/>
      </rPr>
      <t>Yksipuoliset muutokset</t>
    </r>
    <r>
      <rPr>
        <sz val="10"/>
        <color theme="1"/>
        <rFont val="Arial"/>
        <family val="2"/>
      </rPr>
      <t xml:space="preserve">
Toimittaja muuttaa yksipuolisesti palvelun sisältöä tai ehtoja. Olemassa olevia toimintoja poistuu tai ehdot heikentyvät kunnan kannalta.</t>
    </r>
  </si>
  <si>
    <t>Palvelun ehdot tai palvelun jatkuvuus heikkenee merkittävästi. kunta saa heikompaa palvelua heikommin ehdoin.</t>
  </si>
  <si>
    <t>Yksipuoliset muutokset</t>
  </si>
  <si>
    <t>J7</t>
  </si>
  <si>
    <r>
      <rPr>
        <b/>
        <sz val="10"/>
        <color theme="1"/>
        <rFont val="Arial"/>
        <family val="2"/>
      </rPr>
      <t>Tietoliikenneongelmat</t>
    </r>
    <r>
      <rPr>
        <sz val="10"/>
        <color theme="1"/>
        <rFont val="Arial"/>
        <family val="2"/>
      </rPr>
      <t xml:space="preserve">
Pääsy SaaS-palveluun estyy tietoliikenneongelmien takia</t>
    </r>
  </si>
  <si>
    <t>Tietoliikenneyhteyksien katkeaminen, epävakaus tai heikko laatu estää kokonaan tai osittain palvelun käytön suhteellisen pitkäksi aikaa.</t>
  </si>
  <si>
    <t>Tietoliikenneongelmat</t>
  </si>
  <si>
    <t>J8</t>
  </si>
  <si>
    <r>
      <rPr>
        <b/>
        <sz val="10"/>
        <color theme="1"/>
        <rFont val="Arial"/>
        <family val="2"/>
      </rPr>
      <t>Kapasiteetin riittämättömyys</t>
    </r>
    <r>
      <rPr>
        <sz val="10"/>
        <color theme="1"/>
        <rFont val="Arial"/>
        <family val="2"/>
      </rPr>
      <t xml:space="preserve">
Palvelun riittämätön kapasiteetti ei jousta palvelun käytön tai datan kasvaessa.</t>
    </r>
  </si>
  <si>
    <t>Palvelu hidastuu merkittävästi tai on kokonaan joiltakin asiakkailta - myös Helsingiltä - pois käytöstä toistuvasti tai suhteellisen pitkän ajan.</t>
  </si>
  <si>
    <t>Kapasiteetin riittämättömyys</t>
  </si>
  <si>
    <t>J9</t>
  </si>
  <si>
    <r>
      <rPr>
        <b/>
        <sz val="10"/>
        <color theme="1"/>
        <rFont val="Arial"/>
        <family val="2"/>
      </rPr>
      <t>Tietoja ei saa palvelusta pois</t>
    </r>
    <r>
      <rPr>
        <sz val="10"/>
        <color theme="1"/>
        <rFont val="Arial"/>
        <family val="2"/>
      </rPr>
      <t xml:space="preserve">
Palveluun tallennettua dataa ei saada muuhun käyttöön tai sitä on vaikea siirtää esim. korvaavaan palveluun.</t>
    </r>
  </si>
  <si>
    <t>kunta ei pysty vaihtaamaan palvelua tai siirtämään palvelun dataa keskitetysti itselleen tai toiseen palveluun.</t>
  </si>
  <si>
    <t>Tietoja ei saa palvelusta pois</t>
  </si>
  <si>
    <t>Sopimusriskit</t>
  </si>
  <si>
    <t>S1</t>
  </si>
  <si>
    <r>
      <rPr>
        <b/>
        <sz val="10"/>
        <color theme="1"/>
        <rFont val="Arial"/>
        <family val="2"/>
      </rPr>
      <t>Datan immateriaalioikeudet eivät jää kunnalle</t>
    </r>
    <r>
      <rPr>
        <sz val="10"/>
        <color theme="1"/>
        <rFont val="Arial"/>
        <family val="2"/>
      </rPr>
      <t xml:space="preserve">
Palveluun tallennettavan kunnan datan oikeudet eivät säily kunnalla kaikilta osin.</t>
    </r>
  </si>
  <si>
    <t>kunnan palveluun tallennetun datan omistajuus voi siirtyä jaettuna tai kokonaan palveluntarjoajalle (vrt. Facebook).</t>
  </si>
  <si>
    <t>Datan immateriaalioikeudet eivät jää kunnalle</t>
  </si>
  <si>
    <t>S2</t>
  </si>
  <si>
    <r>
      <rPr>
        <b/>
        <sz val="10"/>
        <color theme="1"/>
        <rFont val="Arial"/>
        <family val="2"/>
      </rPr>
      <t>Asiakkaan on hyvin vaikea irtisanoa sopimusta</t>
    </r>
    <r>
      <rPr>
        <sz val="10"/>
        <color theme="1"/>
        <rFont val="Arial"/>
        <family val="2"/>
      </rPr>
      <t xml:space="preserve">
Sopimus on pitkä ja määräaikainen eikä kunta voi irtisanoa sitä.</t>
    </r>
  </si>
  <si>
    <t>kunta joutuu käyttämään palvelua pitkän sopimuskauden ajan vaikka ei ehkä enää tarvitsisi ko. Palvelua.</t>
  </si>
  <si>
    <t>Asiakkaan on hyvin vaikea irtisanoa sopimusta</t>
  </si>
  <si>
    <t>S3</t>
  </si>
  <si>
    <r>
      <rPr>
        <b/>
        <sz val="10"/>
        <color theme="1"/>
        <rFont val="Arial"/>
        <family val="2"/>
      </rPr>
      <t>Toimittaja voi irtisanoa sopimuksen lyhyellä irtisanomisajalla</t>
    </r>
    <r>
      <rPr>
        <sz val="10"/>
        <color theme="1"/>
        <rFont val="Arial"/>
        <family val="2"/>
      </rPr>
      <t xml:space="preserve">
Toimittajan irtisanomisaika sopimuksessa on hyvin lyhyt toimittajan irtisanomisaika.</t>
    </r>
  </si>
  <si>
    <t>Palvelun jatkuvuus vaarantuu, jos toimittaja irtisanoo palvelun lyhyellä irtisanomisajalla. kunnan voi olla vaikea löytää korvaavaa ratkaisua nopeasti.</t>
  </si>
  <si>
    <t>Toimittaja voi irtisanoa sopimuksen nopeasti</t>
  </si>
  <si>
    <t>S4</t>
  </si>
  <si>
    <r>
      <rPr>
        <b/>
        <sz val="10"/>
        <color theme="1"/>
        <rFont val="Arial"/>
        <family val="2"/>
      </rPr>
      <t>Heikot sanktiot poikkeamatilanteessa</t>
    </r>
    <r>
      <rPr>
        <sz val="10"/>
        <color theme="1"/>
        <rFont val="Arial"/>
        <family val="2"/>
      </rPr>
      <t xml:space="preserve">
SLA-poikkeamissa ja muissa poikkeamissa on heikot sanktiot.</t>
    </r>
  </si>
  <si>
    <t>Kunta ei saa merkittävää rahallista korvausta palvelun poikkeamista.</t>
  </si>
  <si>
    <t>Heikot sanktiot poikkeamatilanteessa</t>
  </si>
  <si>
    <t>S5</t>
  </si>
  <si>
    <r>
      <rPr>
        <b/>
        <sz val="10"/>
        <color theme="1"/>
        <rFont val="Arial"/>
        <family val="2"/>
      </rPr>
      <t>Heikot vahingonkorvausehdot</t>
    </r>
    <r>
      <rPr>
        <sz val="10"/>
        <color theme="1"/>
        <rFont val="Arial"/>
        <family val="2"/>
      </rPr>
      <t xml:space="preserve">
Sopimuksen vahingonkorvausehdot ovat kunnalle heikot</t>
    </r>
  </si>
  <si>
    <t>Kunta ei saa merkittävää rahallista korvausta palvelun tai toimittajan aiheuttamasta vahingosta.</t>
  </si>
  <si>
    <t>Heikot vahingonkorvausehdot</t>
  </si>
  <si>
    <t>S6</t>
  </si>
  <si>
    <r>
      <rPr>
        <b/>
        <sz val="10"/>
        <color theme="1"/>
        <rFont val="Arial"/>
        <family val="2"/>
      </rPr>
      <t>Sopimukseen ei sovelleta EU-lainsäädäntöä</t>
    </r>
    <r>
      <rPr>
        <sz val="10"/>
        <color theme="1"/>
        <rFont val="Arial"/>
        <family val="2"/>
      </rPr>
      <t xml:space="preserve">
Sopimuksen oikeuspaikkana on joku muu maa kuin EU/ETA-maa.</t>
    </r>
  </si>
  <si>
    <t>EU:n ulkopuolisen maan lainsäädäntö voi olla kunnan eduille erityisen vahingollinen.</t>
  </si>
  <si>
    <t>Sopimukseen ei sovelleta EU-lainsäädäntöä</t>
  </si>
  <si>
    <t>S7</t>
  </si>
  <si>
    <r>
      <rPr>
        <b/>
        <sz val="10"/>
        <color theme="1"/>
        <rFont val="Arial"/>
        <family val="2"/>
      </rPr>
      <t>Sopimusriitoja ei käsitellä EU-alueella</t>
    </r>
    <r>
      <rPr>
        <sz val="10"/>
        <color theme="1"/>
        <rFont val="Arial"/>
        <family val="2"/>
      </rPr>
      <t xml:space="preserve">
Sopimuksen riitatilanteet käsitellään oikeudessa, joka on EU/ETA-alueen ulkopuolella.</t>
    </r>
  </si>
  <si>
    <t>EU:n ulkopuolisen maan riitatilanteiden käsittely voi olla kunnalle vaikea ymmärtää ja suosia toimittajaa.</t>
  </si>
  <si>
    <t>Sopimusriitoja ei käsitellä EU-alueella</t>
  </si>
  <si>
    <t>Operointi ja päivitykset</t>
  </si>
  <si>
    <t>O1</t>
  </si>
  <si>
    <r>
      <rPr>
        <b/>
        <sz val="10"/>
        <color theme="1"/>
        <rFont val="Arial"/>
        <family val="2"/>
      </rPr>
      <t>Toimittajan heikko operointi, ylläpito ja päivitykset</t>
    </r>
    <r>
      <rPr>
        <sz val="10"/>
        <color theme="1"/>
        <rFont val="Arial"/>
        <family val="2"/>
      </rPr>
      <t xml:space="preserve">
Toimittaja operoi ja ylläpitää palvelua heikosti. Virhekorjaukset jäävät jälkeen ja operointi luo palveluun riskejä.</t>
    </r>
  </si>
  <si>
    <t>Palvelussa on toistuvia virheitä tai vikatilanteita jotka haittaavat tai jopa estävät tiettyjen toimintojen käyttöä.</t>
  </si>
  <si>
    <t>Toimittajan heikko ylläpito ja päivitykset</t>
  </si>
  <si>
    <t>O2</t>
  </si>
  <si>
    <r>
      <rPr>
        <b/>
        <sz val="10"/>
        <color theme="1"/>
        <rFont val="Arial"/>
        <family val="2"/>
      </rPr>
      <t>Tietoturvapäivitykset puutteellisia</t>
    </r>
    <r>
      <rPr>
        <sz val="10"/>
        <color theme="1"/>
        <rFont val="Arial"/>
        <family val="2"/>
      </rPr>
      <t xml:space="preserve">
Toimittaja ei toimita ajoissa tietoturvapäivityksiä joko heikkojen resurssien tai heikon kyvykkyyden johdosta.</t>
    </r>
  </si>
  <si>
    <t>Ratkaisun haavoittuvuudet nostavat riskiä tietomurroille</t>
  </si>
  <si>
    <t>Tietoturvapäivitykset puutteellisia</t>
  </si>
  <si>
    <t>O3</t>
  </si>
  <si>
    <r>
      <rPr>
        <b/>
        <sz val="10"/>
        <color theme="1"/>
        <rFont val="Arial"/>
        <family val="2"/>
      </rPr>
      <t>Heikko julkaisunhallintaprosessi, paljon poikkeamia</t>
    </r>
    <r>
      <rPr>
        <sz val="10"/>
        <color theme="1"/>
        <rFont val="Arial"/>
        <family val="2"/>
      </rPr>
      <t xml:space="preserve">
Muutoksenhallinta ja julkaisuprosessin laadunvarmistus on heikkoa. Tästä seuraa runsaasti poikkeamia.</t>
    </r>
  </si>
  <si>
    <t>Heikko julkaisunhallintaprosessi</t>
  </si>
  <si>
    <t>O4</t>
  </si>
  <si>
    <r>
      <rPr>
        <b/>
        <sz val="10"/>
        <color theme="1"/>
        <rFont val="Arial"/>
        <family val="2"/>
      </rPr>
      <t>Toimittaja tai kunta ei havaitse poikkeamia</t>
    </r>
    <r>
      <rPr>
        <sz val="10"/>
        <color theme="1"/>
        <rFont val="Arial"/>
        <family val="2"/>
      </rPr>
      <t xml:space="preserve">
Toimittajalla eikä kunnalla ole toimintoja, joilla seurataan kattavasti ja luotettavasti palvelun poikkeamia tai tietomurtoja.</t>
    </r>
  </si>
  <si>
    <t>Poikkeamat kertyvät eikä niiden syitä tai vaikutuksia pystytä täysin analysoimaan.</t>
  </si>
  <si>
    <t>Toimittaja tai kunta ei havaitse poikkeamia</t>
  </si>
  <si>
    <t>O5</t>
  </si>
  <si>
    <r>
      <rPr>
        <b/>
        <sz val="10"/>
        <color theme="1"/>
        <rFont val="Arial"/>
        <family val="2"/>
      </rPr>
      <t>Kunnan pääkäyttäjien operoinnin virheet</t>
    </r>
    <r>
      <rPr>
        <sz val="10"/>
        <color theme="1"/>
        <rFont val="Arial"/>
        <family val="2"/>
      </rPr>
      <t xml:space="preserve">
Kunnan pääkäyttäjät tekevät operatiivisia virheitä, jotka johtavat palvelun katkoihin tai uhkaavat datan eheyttä ja/tai saatavuutta.</t>
    </r>
  </si>
  <si>
    <t>Operointi tekee virheitä, jotka tuottavat häiriöitä tai joiden johdosta pääsy palveluun tai dataan estyy tai jopa dataa häviää.</t>
  </si>
  <si>
    <t>kunnan pääkäyttäjien operoinnin virheet</t>
  </si>
  <si>
    <t>Poliittiset ja hallinnolliset riskit</t>
  </si>
  <si>
    <t>H1</t>
  </si>
  <si>
    <r>
      <rPr>
        <b/>
        <sz val="10"/>
        <color theme="1"/>
        <rFont val="Arial"/>
        <family val="2"/>
      </rPr>
      <t>Osaamisriski kunnassa</t>
    </r>
    <r>
      <rPr>
        <sz val="10"/>
        <color theme="1"/>
        <rFont val="Arial"/>
        <family val="2"/>
      </rPr>
      <t xml:space="preserve">
Kunnassa ei ole riittävästi osaamista pilvipalvelujen riskien hallintaan tai pilvipohjaisten kokonaisratkaisujen hallintaan.</t>
    </r>
  </si>
  <si>
    <t xml:space="preserve">Seurannassa, operoinnissa tai käytössä tehdään virheitä, jotka tuottavat virheitä tai muodostavat haavoittuvuuksia järjestelmäkokonaisuuteen. </t>
  </si>
  <si>
    <t>Osaamisriski kunnan kaupungissa</t>
  </si>
  <si>
    <t>H2</t>
  </si>
  <si>
    <r>
      <rPr>
        <b/>
        <sz val="10"/>
        <color theme="1"/>
        <rFont val="Arial"/>
        <family val="2"/>
      </rPr>
      <t>Kustannusriskit</t>
    </r>
    <r>
      <rPr>
        <sz val="10"/>
        <color theme="1"/>
        <rFont val="Arial"/>
        <family val="2"/>
      </rPr>
      <t xml:space="preserve">
Ratkaisun kustannukset eivät ole ennustettavia ja kokonaiskustannukset kasvavat ennakoimattomasti.</t>
    </r>
  </si>
  <si>
    <t>Kunnan kaupungin kustannukset kasvavat ennakoimattomasti.</t>
  </si>
  <si>
    <t>Kustannusriskit</t>
  </si>
  <si>
    <t>H3</t>
  </si>
  <si>
    <r>
      <rPr>
        <b/>
        <sz val="10"/>
        <color theme="1"/>
        <rFont val="Arial"/>
        <family val="2"/>
      </rPr>
      <t>Politiikkariski / ulkomainen lainsäädäntö muuttuu</t>
    </r>
    <r>
      <rPr>
        <sz val="10"/>
        <color theme="1"/>
        <rFont val="Arial"/>
        <family val="2"/>
      </rPr>
      <t xml:space="preserve">
Palvelun tuotantomaan lainsäädäntö muuttuu odottamattomasti ja uhkaa kunnan etuja palvelussa.</t>
    </r>
  </si>
  <si>
    <t>Kunnan edut heikkenevät odottamattomasti. Palvelun laatu heikkenee tai kolmannen osapuolen pääsyn riski kunnan tietoihin kunnan tahdon vastaisesti kasvaa.</t>
  </si>
  <si>
    <t>Politiikkariski / ulkomainen lainsäädäntö muuttuu</t>
  </si>
  <si>
    <t>H4</t>
  </si>
  <si>
    <r>
      <rPr>
        <b/>
        <sz val="10"/>
        <color theme="1"/>
        <rFont val="Arial"/>
        <family val="2"/>
      </rPr>
      <t>Politiikkariski / kielto tuottaa palvelua Suomeen / EU-alueelle</t>
    </r>
    <r>
      <rPr>
        <sz val="10"/>
        <color theme="1"/>
        <rFont val="Arial"/>
        <family val="2"/>
      </rPr>
      <t xml:space="preserve">
Ulkopoliittisen kriisin johdosta toimittajaa kielletään toimittamasta palvelua EU-alueelle tai Suomeen.</t>
    </r>
  </si>
  <si>
    <t>Kunnan pääsy palveluun ja palvelun käyttö estyy lyhyellä varoitusajalla.</t>
  </si>
  <si>
    <t>Politiikkariski / kielto tuottaa palvelua Suomeen</t>
  </si>
  <si>
    <t>H5</t>
  </si>
  <si>
    <r>
      <rPr>
        <b/>
        <sz val="10"/>
        <color theme="1"/>
        <rFont val="Arial"/>
        <family val="2"/>
      </rPr>
      <t>Ulkomaisen turvallisuuspalvelun uhka</t>
    </r>
    <r>
      <rPr>
        <sz val="10"/>
        <color theme="1"/>
        <rFont val="Arial"/>
        <family val="2"/>
      </rPr>
      <t xml:space="preserve">
Ulkopuolinen turvallisuuspalvelu seuraa palvelua tai sille sallitaan pääsy palveluun.</t>
    </r>
  </si>
  <si>
    <t>Kolmannen osapuolen pääsyn riski kunnan tietoihin kunnan tahdon vastaisesti kasvaa.</t>
  </si>
  <si>
    <t>Ulkomaisen turvallisuuspalvelun uhka</t>
  </si>
  <si>
    <t>Riski-indeksin kuvaus</t>
  </si>
  <si>
    <t xml:space="preserve">Riski-indeksi &lt;=30: </t>
  </si>
  <si>
    <r>
      <t xml:space="preserve">Vähäinen riski, </t>
    </r>
    <r>
      <rPr>
        <sz val="10"/>
        <rFont val="Arial"/>
        <family val="2"/>
      </rPr>
      <t>Ei edellytä välittömiä toimenpiteitä. Tarkista riskitaso säännöllisesti</t>
    </r>
  </si>
  <si>
    <t xml:space="preserve">Riski-indeksi &gt;30 ja &lt;=50: </t>
  </si>
  <si>
    <r>
      <t xml:space="preserve">Huomioitava riski, </t>
    </r>
    <r>
      <rPr>
        <sz val="10"/>
        <rFont val="Arial"/>
        <family val="2"/>
      </rPr>
      <t>Tarkkaile riskin kehittymistä, määritä korjaavat toimenpiteet etukäteen</t>
    </r>
  </si>
  <si>
    <t xml:space="preserve">Riski-indeksi &gt;50 ja &lt;=65: </t>
  </si>
  <si>
    <r>
      <t xml:space="preserve">Merkittävä riski, </t>
    </r>
    <r>
      <rPr>
        <sz val="10"/>
        <rFont val="Arial"/>
        <family val="2"/>
      </rPr>
      <t>Suunnittele korjaavat toimenpiteet, aikatauluta niiden käynnistäminen lähitulevaisuuteen</t>
    </r>
  </si>
  <si>
    <t xml:space="preserve">Riski-indeksi &gt;65 ja &lt;=80: </t>
  </si>
  <si>
    <r>
      <t xml:space="preserve">Korkea riski, </t>
    </r>
    <r>
      <rPr>
        <sz val="10"/>
        <rFont val="Arial"/>
        <family val="2"/>
      </rPr>
      <t>Suunnittele ja käynnistä korjaavat toimenpiteet nopeasti</t>
    </r>
  </si>
  <si>
    <t xml:space="preserve">Riski-indeksi &gt;80: </t>
  </si>
  <si>
    <r>
      <t xml:space="preserve">Sietämätön riski, </t>
    </r>
    <r>
      <rPr>
        <sz val="10"/>
        <rFont val="Arial"/>
        <family val="2"/>
      </rPr>
      <t>Käynnistä korjaavat toimenpiteet välittömästi tai lopeta palvelun käyttö</t>
    </r>
  </si>
  <si>
    <t>x1</t>
  </si>
  <si>
    <t>y1</t>
  </si>
  <si>
    <t>x2</t>
  </si>
  <si>
    <t>y2</t>
  </si>
  <si>
    <t>a</t>
  </si>
  <si>
    <t>b</t>
  </si>
  <si>
    <t>(riski-indeksi skaalataan suoran yhtälöllä välille 0-100)</t>
  </si>
  <si>
    <t>Riski-indeksi = aX+b</t>
  </si>
  <si>
    <t>Riskiarviot</t>
  </si>
  <si>
    <t>&lt;Huom. Esim. kunta ei muutenkaan pysty esim. sähköpostiviestinnässä huolehtimaan tietosuojasta tai tietoturvasta viestin toisen osallistujan (vastaanottaja/lähettäjä) osalta.&gt;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</si>
</sst>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b/>
      <sz val="10"/>
      <name val="Arial"/>
      <family val="2"/>
    </font>
    <font>
      <b/>
      <sz val="10"/>
      <name val="Arial Narrow"/>
      <family val="2"/>
    </font>
    <font>
      <sz val="10"/>
      <color indexed="81"/>
      <name val="Tahoma"/>
      <family val="2"/>
    </font>
    <font>
      <b/>
      <sz val="10"/>
      <color indexed="81"/>
      <name val="Tahoma"/>
      <family val="2"/>
    </font>
    <font>
      <sz val="10"/>
      <color rgb="FFFF0000"/>
      <name val="Arial"/>
      <family val="2"/>
    </font>
    <font>
      <sz val="10"/>
      <name val="Arial Narrow"/>
      <family val="2"/>
    </font>
    <font>
      <sz val="10"/>
      <name val="Arial"/>
      <family val="2"/>
    </font>
    <font>
      <sz val="10"/>
      <color theme="0"/>
      <name val="Arial"/>
      <family val="2"/>
    </font>
    <font>
      <b/>
      <sz val="10"/>
      <color theme="0"/>
      <name val="Arial"/>
      <family val="2"/>
    </font>
    <font>
      <sz val="9"/>
      <color indexed="81"/>
      <name val="Tahoma"/>
      <family val="2"/>
    </font>
    <font>
      <sz val="9"/>
      <color theme="1"/>
      <name val="Arial Narrow"/>
      <family val="2"/>
    </font>
    <font>
      <b/>
      <sz val="9"/>
      <color theme="1"/>
      <name val="Arial Narrow"/>
      <family val="2"/>
    </font>
    <font>
      <sz val="8"/>
      <name val="Calibri"/>
      <family val="2"/>
      <scheme val="minor"/>
    </font>
    <font>
      <b/>
      <sz val="12"/>
      <name val="Arial"/>
      <family val="2"/>
    </font>
    <font>
      <b/>
      <sz val="14"/>
      <name val="Arial"/>
      <family val="2"/>
    </font>
    <font>
      <i/>
      <sz val="12"/>
      <color theme="1"/>
      <name val="Arial"/>
      <family val="2"/>
    </font>
  </fonts>
  <fills count="11">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C000"/>
        <bgColor indexed="64"/>
      </patternFill>
    </fill>
    <fill>
      <patternFill patternType="solid">
        <fgColor rgb="FFE9EC72"/>
        <bgColor indexed="64"/>
      </patternFill>
    </fill>
    <fill>
      <patternFill patternType="solid">
        <fgColor theme="5"/>
        <bgColor indexed="64"/>
      </patternFill>
    </fill>
    <fill>
      <patternFill patternType="solid">
        <fgColor rgb="FFC00000"/>
        <bgColor indexed="64"/>
      </patternFill>
    </fill>
    <fill>
      <patternFill patternType="solid">
        <fgColor theme="0"/>
        <bgColor indexed="64"/>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0">
    <xf numFmtId="0" fontId="0" fillId="0" borderId="0" xfId="0"/>
    <xf numFmtId="0" fontId="1" fillId="0" borderId="0" xfId="0" applyFont="1"/>
    <xf numFmtId="0" fontId="2" fillId="0" borderId="0" xfId="0" applyFont="1"/>
    <xf numFmtId="0" fontId="3" fillId="0" borderId="0" xfId="0" applyFont="1"/>
    <xf numFmtId="0" fontId="6" fillId="0" borderId="0" xfId="0" applyFont="1" applyAlignment="1">
      <alignment horizontal="center"/>
    </xf>
    <xf numFmtId="0" fontId="9" fillId="0" borderId="0" xfId="0" applyFont="1"/>
    <xf numFmtId="0" fontId="10" fillId="0" borderId="0" xfId="0" applyFont="1" applyAlignment="1">
      <alignment horizontal="center" vertical="top"/>
    </xf>
    <xf numFmtId="0" fontId="11" fillId="0" borderId="0" xfId="0" applyFont="1" applyAlignment="1">
      <alignment horizontal="center" vertical="top"/>
    </xf>
    <xf numFmtId="0" fontId="10" fillId="0" borderId="0" xfId="0" applyFont="1" applyAlignment="1">
      <alignment vertical="top"/>
    </xf>
    <xf numFmtId="0" fontId="11" fillId="0" borderId="0" xfId="0" applyFont="1" applyAlignment="1">
      <alignment vertical="top"/>
    </xf>
    <xf numFmtId="0" fontId="11" fillId="0" borderId="0" xfId="0" applyFont="1"/>
    <xf numFmtId="0" fontId="12" fillId="0" borderId="0" xfId="0" applyFont="1"/>
    <xf numFmtId="0" fontId="13" fillId="0" borderId="0" xfId="0" applyFont="1"/>
    <xf numFmtId="0" fontId="3" fillId="4" borderId="0" xfId="0" applyFont="1" applyFill="1" applyAlignment="1">
      <alignment vertical="top"/>
    </xf>
    <xf numFmtId="0" fontId="1" fillId="4" borderId="0" xfId="0" applyFont="1" applyFill="1" applyAlignment="1">
      <alignment vertical="top"/>
    </xf>
    <xf numFmtId="0" fontId="1" fillId="4" borderId="3" xfId="0" applyFont="1" applyFill="1" applyBorder="1" applyAlignment="1">
      <alignment vertical="top"/>
    </xf>
    <xf numFmtId="0" fontId="5" fillId="3" borderId="2" xfId="0" applyFont="1" applyFill="1" applyBorder="1" applyAlignment="1">
      <alignment horizontal="center" vertical="top"/>
    </xf>
    <xf numFmtId="0" fontId="1" fillId="0" borderId="1" xfId="0" applyFont="1" applyBorder="1" applyAlignment="1">
      <alignment vertical="top" wrapText="1"/>
    </xf>
    <xf numFmtId="0" fontId="15" fillId="0" borderId="1" xfId="0" applyFont="1" applyBorder="1" applyAlignment="1">
      <alignment vertical="top" wrapText="1"/>
    </xf>
    <xf numFmtId="0" fontId="15" fillId="4" borderId="0" xfId="0" applyFont="1" applyFill="1" applyAlignment="1">
      <alignment vertical="top" wrapText="1"/>
    </xf>
    <xf numFmtId="0" fontId="1" fillId="0" borderId="0" xfId="0" applyFont="1" applyAlignment="1">
      <alignment wrapText="1"/>
    </xf>
    <xf numFmtId="0" fontId="1" fillId="4" borderId="0" xfId="0" applyFont="1" applyFill="1" applyAlignment="1">
      <alignment vertical="top" wrapText="1"/>
    </xf>
    <xf numFmtId="0" fontId="2" fillId="0" borderId="0" xfId="0" applyFont="1" applyAlignment="1">
      <alignment wrapText="1"/>
    </xf>
    <xf numFmtId="0" fontId="1" fillId="0" borderId="0" xfId="0" applyFont="1" applyAlignment="1">
      <alignment vertical="top"/>
    </xf>
    <xf numFmtId="0" fontId="5" fillId="5" borderId="0" xfId="0" applyFont="1" applyFill="1" applyAlignment="1">
      <alignment horizontal="right"/>
    </xf>
    <xf numFmtId="0" fontId="5" fillId="6" borderId="0" xfId="0" applyFont="1" applyFill="1" applyAlignment="1">
      <alignment horizontal="right"/>
    </xf>
    <xf numFmtId="0" fontId="5" fillId="7" borderId="0" xfId="0" applyFont="1" applyFill="1" applyAlignment="1">
      <alignment horizontal="right"/>
    </xf>
    <xf numFmtId="0" fontId="5" fillId="8" borderId="0" xfId="0" applyFont="1" applyFill="1" applyAlignment="1">
      <alignment horizontal="right"/>
    </xf>
    <xf numFmtId="0" fontId="13" fillId="9" borderId="0" xfId="0" applyFont="1" applyFill="1" applyAlignment="1">
      <alignment horizontal="right"/>
    </xf>
    <xf numFmtId="1" fontId="18" fillId="2" borderId="3" xfId="0" applyNumberFormat="1" applyFont="1" applyFill="1" applyBorder="1" applyAlignment="1">
      <alignment horizontal="center" vertical="top"/>
    </xf>
    <xf numFmtId="1" fontId="19" fillId="2" borderId="3" xfId="0" applyNumberFormat="1" applyFont="1" applyFill="1" applyBorder="1" applyAlignment="1">
      <alignment horizontal="center" vertical="top"/>
    </xf>
    <xf numFmtId="0" fontId="9" fillId="0" borderId="0" xfId="0" applyFont="1" applyAlignment="1">
      <alignment vertical="top"/>
    </xf>
    <xf numFmtId="0" fontId="12" fillId="10" borderId="0" xfId="0" applyFont="1" applyFill="1"/>
    <xf numFmtId="0" fontId="12" fillId="10" borderId="0" xfId="0" applyFont="1" applyFill="1" applyAlignment="1">
      <alignment vertical="top"/>
    </xf>
    <xf numFmtId="0" fontId="13" fillId="10" borderId="0" xfId="0" applyFont="1" applyFill="1" applyAlignment="1">
      <alignment vertical="top" wrapText="1"/>
    </xf>
    <xf numFmtId="0" fontId="4" fillId="0" borderId="0" xfId="0" applyFont="1" applyAlignment="1">
      <alignment horizontal="center"/>
    </xf>
    <xf numFmtId="0" fontId="4" fillId="0" borderId="0" xfId="0" applyFont="1"/>
    <xf numFmtId="0" fontId="20" fillId="0" borderId="0" xfId="0" applyFont="1"/>
    <xf numFmtId="0" fontId="5" fillId="0" borderId="0" xfId="0" applyFont="1"/>
    <xf numFmtId="0" fontId="5" fillId="0" borderId="0" xfId="0" applyFont="1" applyAlignment="1">
      <alignment horizontal="left"/>
    </xf>
  </cellXfs>
  <cellStyles count="1">
    <cellStyle name="Normaali" xfId="0" builtinId="0"/>
  </cellStyles>
  <dxfs count="37">
    <dxf>
      <fill>
        <patternFill>
          <bgColor theme="9" tint="0.59996337778862885"/>
        </patternFill>
      </fill>
    </dxf>
    <dxf>
      <fill>
        <patternFill>
          <bgColor theme="7" tint="0.59996337778862885"/>
        </patternFill>
      </fill>
    </dxf>
    <dxf>
      <font>
        <b/>
        <i val="0"/>
        <condense val="0"/>
        <extend val="0"/>
        <color auto="1"/>
      </font>
      <fill>
        <patternFill>
          <bgColor rgb="FFFB6565"/>
        </patternFill>
      </fill>
    </dxf>
    <dxf>
      <fill>
        <patternFill>
          <bgColor theme="7" tint="0.59996337778862885"/>
        </patternFill>
      </fill>
    </dxf>
    <dxf>
      <font>
        <b/>
        <i val="0"/>
        <condense val="0"/>
        <extend val="0"/>
        <color auto="1"/>
      </font>
      <fill>
        <patternFill>
          <bgColor rgb="FFFB6565"/>
        </patternFill>
      </fill>
    </dxf>
    <dxf>
      <fill>
        <patternFill>
          <bgColor theme="9" tint="0.59996337778862885"/>
        </patternFill>
      </fill>
    </dxf>
    <dxf>
      <fill>
        <patternFill>
          <bgColor theme="9" tint="0.59996337778862885"/>
        </patternFill>
      </fill>
    </dxf>
    <dxf>
      <fill>
        <patternFill>
          <bgColor theme="7" tint="0.59996337778862885"/>
        </patternFill>
      </fill>
    </dxf>
    <dxf>
      <font>
        <b/>
        <i val="0"/>
        <condense val="0"/>
        <extend val="0"/>
        <color auto="1"/>
      </font>
      <fill>
        <patternFill>
          <bgColor rgb="FFFB6565"/>
        </patternFill>
      </fill>
    </dxf>
    <dxf>
      <font>
        <b/>
        <i val="0"/>
      </font>
      <fill>
        <patternFill>
          <bgColor theme="0" tint="-0.34998626667073579"/>
        </patternFill>
      </fill>
    </dxf>
    <dxf>
      <font>
        <b/>
        <i val="0"/>
      </font>
      <fill>
        <patternFill>
          <bgColor theme="0" tint="-0.34998626667073579"/>
        </patternFill>
      </fill>
    </dxf>
    <dxf>
      <font>
        <b/>
        <i val="0"/>
      </font>
      <fill>
        <patternFill>
          <bgColor theme="0" tint="-0.34998626667073579"/>
        </patternFill>
      </fill>
    </dxf>
    <dxf>
      <fill>
        <patternFill>
          <bgColor theme="9" tint="0.59996337778862885"/>
        </patternFill>
      </fill>
    </dxf>
    <dxf>
      <fill>
        <patternFill>
          <bgColor theme="7" tint="0.59996337778862885"/>
        </patternFill>
      </fill>
    </dxf>
    <dxf>
      <font>
        <b/>
        <i val="0"/>
        <condense val="0"/>
        <extend val="0"/>
        <color auto="1"/>
      </font>
      <fill>
        <patternFill>
          <bgColor rgb="FFFB6565"/>
        </patternFill>
      </fill>
    </dxf>
    <dxf>
      <fill>
        <patternFill>
          <bgColor theme="9" tint="0.59996337778862885"/>
        </patternFill>
      </fill>
    </dxf>
    <dxf>
      <fill>
        <patternFill>
          <bgColor theme="7" tint="0.59996337778862885"/>
        </patternFill>
      </fill>
    </dxf>
    <dxf>
      <font>
        <b/>
        <i val="0"/>
        <condense val="0"/>
        <extend val="0"/>
        <color auto="1"/>
      </font>
      <fill>
        <patternFill>
          <bgColor rgb="FFFB6565"/>
        </patternFill>
      </fill>
    </dxf>
    <dxf>
      <fill>
        <patternFill>
          <bgColor theme="9" tint="0.59996337778862885"/>
        </patternFill>
      </fill>
    </dxf>
    <dxf>
      <fill>
        <patternFill>
          <bgColor theme="7" tint="0.59996337778862885"/>
        </patternFill>
      </fill>
    </dxf>
    <dxf>
      <font>
        <b/>
        <i val="0"/>
        <condense val="0"/>
        <extend val="0"/>
        <color auto="1"/>
      </font>
      <fill>
        <patternFill>
          <bgColor rgb="FFFB6565"/>
        </patternFill>
      </fill>
    </dxf>
    <dxf>
      <fill>
        <patternFill>
          <bgColor theme="9" tint="0.59996337778862885"/>
        </patternFill>
      </fill>
    </dxf>
    <dxf>
      <fill>
        <patternFill>
          <bgColor theme="7" tint="0.59996337778862885"/>
        </patternFill>
      </fill>
    </dxf>
    <dxf>
      <font>
        <b/>
        <i val="0"/>
        <condense val="0"/>
        <extend val="0"/>
        <color auto="1"/>
      </font>
      <fill>
        <patternFill>
          <bgColor rgb="FFFB6565"/>
        </patternFill>
      </fill>
    </dxf>
    <dxf>
      <font>
        <b/>
        <i val="0"/>
      </font>
      <fill>
        <patternFill>
          <bgColor theme="0" tint="-0.34998626667073579"/>
        </patternFill>
      </fill>
    </dxf>
    <dxf>
      <font>
        <b/>
        <i val="0"/>
      </font>
      <fill>
        <patternFill>
          <bgColor theme="0" tint="-0.34998626667073579"/>
        </patternFill>
      </fill>
    </dxf>
    <dxf>
      <font>
        <b/>
        <i val="0"/>
      </font>
      <fill>
        <patternFill>
          <bgColor theme="0" tint="-0.34998626667073579"/>
        </patternFill>
      </fill>
    </dxf>
    <dxf>
      <font>
        <b/>
        <i val="0"/>
      </font>
      <fill>
        <patternFill>
          <bgColor theme="0" tint="-0.34998626667073579"/>
        </patternFill>
      </fill>
    </dxf>
    <dxf>
      <fill>
        <patternFill>
          <bgColor theme="9" tint="0.59996337778862885"/>
        </patternFill>
      </fill>
    </dxf>
    <dxf>
      <fill>
        <patternFill>
          <bgColor theme="7" tint="0.59996337778862885"/>
        </patternFill>
      </fill>
    </dxf>
    <dxf>
      <font>
        <b/>
        <i val="0"/>
        <condense val="0"/>
        <extend val="0"/>
        <color auto="1"/>
      </font>
      <fill>
        <patternFill>
          <bgColor rgb="FFFB6565"/>
        </patternFill>
      </fill>
    </dxf>
    <dxf>
      <font>
        <b/>
        <i val="0"/>
      </font>
      <fill>
        <patternFill>
          <bgColor theme="0" tint="-0.34998626667073579"/>
        </patternFill>
      </fill>
    </dxf>
    <dxf>
      <fill>
        <patternFill>
          <bgColor rgb="FF92D050"/>
        </patternFill>
      </fill>
    </dxf>
    <dxf>
      <fill>
        <patternFill>
          <bgColor rgb="FFE4E47A"/>
        </patternFill>
      </fill>
    </dxf>
    <dxf>
      <fill>
        <patternFill>
          <bgColor rgb="FFFFC000"/>
        </patternFill>
      </fill>
    </dxf>
    <dxf>
      <fill>
        <patternFill>
          <bgColor rgb="FFFF8601"/>
        </patternFill>
      </fill>
    </dxf>
    <dxf>
      <font>
        <b/>
        <i val="0"/>
        <color theme="0"/>
      </font>
      <fill>
        <patternFill>
          <bgColor rgb="FFC00000"/>
        </patternFill>
      </fill>
    </dxf>
  </dxfs>
  <tableStyles count="0" defaultTableStyle="TableStyleMedium2" defaultPivotStyle="PivotStyleLight16"/>
  <colors>
    <mruColors>
      <color rgb="FFE4E47A"/>
      <color rgb="FFFF8601"/>
      <color rgb="FFFF7401"/>
      <color rgb="FFE9EC72"/>
      <color rgb="FFD5E47A"/>
      <color rgb="FFFB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i-FI"/>
              <a:t>Tietoturva- ja tietosuojariskit - riski-indeksit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title>
    <c:autoTitleDeleted val="0"/>
    <c:plotArea>
      <c:layout>
        <c:manualLayout>
          <c:layoutTarget val="inner"/>
          <c:xMode val="edge"/>
          <c:yMode val="edge"/>
          <c:x val="0.40368578280046602"/>
          <c:y val="0.1967816091954023"/>
          <c:w val="0.5559976246492504"/>
          <c:h val="0.75724137931034485"/>
        </c:manualLayout>
      </c:layout>
      <c:barChart>
        <c:barDir val="bar"/>
        <c:grouping val="clustered"/>
        <c:varyColors val="0"/>
        <c:ser>
          <c:idx val="0"/>
          <c:order val="0"/>
          <c:spPr>
            <a:solidFill>
              <a:srgbClr val="92D050"/>
            </a:solidFill>
            <a:ln>
              <a:solidFill>
                <a:schemeClr val="tx1">
                  <a:lumMod val="50000"/>
                  <a:lumOff val="50000"/>
                </a:schemeClr>
              </a:solidFill>
            </a:ln>
            <a:effectLst>
              <a:outerShdw blurRad="38100" dist="12700" dir="2700000" algn="tl" rotWithShape="0">
                <a:schemeClr val="tx1">
                  <a:lumMod val="50000"/>
                  <a:lumOff val="50000"/>
                  <a:alpha val="40000"/>
                </a:schemeClr>
              </a:outerShdw>
            </a:effectLst>
          </c:spPr>
          <c:invertIfNegative val="0"/>
          <c:dPt>
            <c:idx val="0"/>
            <c:invertIfNegative val="0"/>
            <c:bubble3D val="0"/>
            <c:spPr>
              <a:solidFill>
                <a:srgbClr val="E4E47A"/>
              </a:solidFill>
              <a:ln>
                <a:solidFill>
                  <a:schemeClr val="tx1">
                    <a:lumMod val="50000"/>
                    <a:lumOff val="50000"/>
                  </a:schemeClr>
                </a:solidFill>
              </a:ln>
              <a:effectLst>
                <a:outerShdw blurRad="38100" dist="12700" dir="2700000" algn="tl" rotWithShape="0">
                  <a:schemeClr val="tx1">
                    <a:lumMod val="50000"/>
                    <a:lumOff val="50000"/>
                    <a:alpha val="40000"/>
                  </a:schemeClr>
                </a:outerShdw>
              </a:effectLst>
            </c:spPr>
            <c:extLst>
              <c:ext xmlns:c16="http://schemas.microsoft.com/office/drawing/2014/chart" uri="{C3380CC4-5D6E-409C-BE32-E72D297353CC}">
                <c16:uniqueId val="{00000005-9294-435B-98B4-FDF7CBDA74A9}"/>
              </c:ext>
            </c:extLst>
          </c:dPt>
          <c:dPt>
            <c:idx val="1"/>
            <c:invertIfNegative val="0"/>
            <c:bubble3D val="0"/>
            <c:spPr>
              <a:solidFill>
                <a:srgbClr val="E4E47A"/>
              </a:solidFill>
              <a:ln>
                <a:solidFill>
                  <a:schemeClr val="tx1">
                    <a:lumMod val="50000"/>
                    <a:lumOff val="50000"/>
                  </a:schemeClr>
                </a:solidFill>
              </a:ln>
              <a:effectLst>
                <a:outerShdw blurRad="38100" dist="12700" dir="2700000" algn="tl" rotWithShape="0">
                  <a:schemeClr val="tx1">
                    <a:lumMod val="50000"/>
                    <a:lumOff val="50000"/>
                    <a:alpha val="40000"/>
                  </a:schemeClr>
                </a:outerShdw>
              </a:effectLst>
            </c:spPr>
            <c:extLst>
              <c:ext xmlns:c16="http://schemas.microsoft.com/office/drawing/2014/chart" uri="{C3380CC4-5D6E-409C-BE32-E72D297353CC}">
                <c16:uniqueId val="{00000006-9294-435B-98B4-FDF7CBDA74A9}"/>
              </c:ext>
            </c:extLst>
          </c:dPt>
          <c:dPt>
            <c:idx val="3"/>
            <c:invertIfNegative val="0"/>
            <c:bubble3D val="0"/>
            <c:spPr>
              <a:solidFill>
                <a:srgbClr val="E4E47A"/>
              </a:solidFill>
              <a:ln>
                <a:solidFill>
                  <a:schemeClr val="tx1">
                    <a:lumMod val="50000"/>
                    <a:lumOff val="50000"/>
                  </a:schemeClr>
                </a:solidFill>
              </a:ln>
              <a:effectLst>
                <a:outerShdw blurRad="38100" dist="12700" dir="2700000" algn="tl" rotWithShape="0">
                  <a:schemeClr val="tx1">
                    <a:lumMod val="50000"/>
                    <a:lumOff val="50000"/>
                    <a:alpha val="40000"/>
                  </a:schemeClr>
                </a:outerShdw>
              </a:effectLst>
            </c:spPr>
            <c:extLst>
              <c:ext xmlns:c16="http://schemas.microsoft.com/office/drawing/2014/chart" uri="{C3380CC4-5D6E-409C-BE32-E72D297353CC}">
                <c16:uniqueId val="{00000007-9294-435B-98B4-FDF7CBDA74A9}"/>
              </c:ext>
            </c:extLst>
          </c:dPt>
          <c:dPt>
            <c:idx val="7"/>
            <c:invertIfNegative val="0"/>
            <c:bubble3D val="0"/>
            <c:spPr>
              <a:solidFill>
                <a:srgbClr val="FFC000"/>
              </a:solidFill>
              <a:ln>
                <a:solidFill>
                  <a:schemeClr val="tx1">
                    <a:lumMod val="50000"/>
                    <a:lumOff val="50000"/>
                  </a:schemeClr>
                </a:solidFill>
              </a:ln>
              <a:effectLst>
                <a:outerShdw blurRad="38100" dist="12700" dir="2700000" algn="tl" rotWithShape="0">
                  <a:schemeClr val="tx1">
                    <a:lumMod val="50000"/>
                    <a:lumOff val="50000"/>
                    <a:alpha val="40000"/>
                  </a:schemeClr>
                </a:outerShdw>
              </a:effectLst>
            </c:spPr>
            <c:extLst>
              <c:ext xmlns:c16="http://schemas.microsoft.com/office/drawing/2014/chart" uri="{C3380CC4-5D6E-409C-BE32-E72D297353CC}">
                <c16:uniqueId val="{00000002-6B73-41EF-BD67-BDD0F72BC06C}"/>
              </c:ext>
            </c:extLst>
          </c:dPt>
          <c:dPt>
            <c:idx val="8"/>
            <c:invertIfNegative val="0"/>
            <c:bubble3D val="0"/>
            <c:spPr>
              <a:solidFill>
                <a:srgbClr val="E4E47A"/>
              </a:solidFill>
              <a:ln>
                <a:solidFill>
                  <a:schemeClr val="tx1">
                    <a:lumMod val="50000"/>
                    <a:lumOff val="50000"/>
                  </a:schemeClr>
                </a:solidFill>
              </a:ln>
              <a:effectLst>
                <a:outerShdw blurRad="38100" dist="12700" dir="2700000" algn="tl" rotWithShape="0">
                  <a:schemeClr val="tx1">
                    <a:lumMod val="50000"/>
                    <a:lumOff val="50000"/>
                    <a:alpha val="40000"/>
                  </a:schemeClr>
                </a:outerShdw>
              </a:effectLst>
            </c:spPr>
            <c:extLst>
              <c:ext xmlns:c16="http://schemas.microsoft.com/office/drawing/2014/chart" uri="{C3380CC4-5D6E-409C-BE32-E72D297353CC}">
                <c16:uniqueId val="{00000003-6B73-41EF-BD67-BDD0F72BC06C}"/>
              </c:ext>
            </c:extLst>
          </c:dPt>
          <c:cat>
            <c:strRef>
              <c:f>Arvio!$O$6:$O$14</c:f>
              <c:strCache>
                <c:ptCount val="9"/>
                <c:pt idx="0">
                  <c:v>Tietosuojalainsäädäntöriski</c:v>
                </c:pt>
                <c:pt idx="1">
                  <c:v>Tietomurto - ulkoa</c:v>
                </c:pt>
                <c:pt idx="2">
                  <c:v>Tietovuoto - sisältä</c:v>
                </c:pt>
                <c:pt idx="3">
                  <c:v>Viranomaisten pääsy dataan</c:v>
                </c:pt>
                <c:pt idx="4">
                  <c:v>Tiedon tai menetys teknisestä syystä</c:v>
                </c:pt>
                <c:pt idx="5">
                  <c:v>Palvelunestohyökkäys</c:v>
                </c:pt>
                <c:pt idx="6">
                  <c:v>Viesteihin ja integraatioihin pääsy</c:v>
                </c:pt>
                <c:pt idx="7">
                  <c:v>Käyttö ohjeiden vastaista</c:v>
                </c:pt>
                <c:pt idx="8">
                  <c:v>Poikkeamien tutkinta hankalaa</c:v>
                </c:pt>
              </c:strCache>
            </c:strRef>
          </c:cat>
          <c:val>
            <c:numRef>
              <c:f>Arvio!$E$6:$E$14</c:f>
              <c:numCache>
                <c:formatCode>0</c:formatCode>
                <c:ptCount val="9"/>
                <c:pt idx="0">
                  <c:v>30.769230769230766</c:v>
                </c:pt>
                <c:pt idx="1">
                  <c:v>38.46153846153846</c:v>
                </c:pt>
                <c:pt idx="2">
                  <c:v>15.384615384615383</c:v>
                </c:pt>
                <c:pt idx="3">
                  <c:v>38.46153846153846</c:v>
                </c:pt>
                <c:pt idx="4">
                  <c:v>19.23076923076923</c:v>
                </c:pt>
                <c:pt idx="5">
                  <c:v>26.92307692307692</c:v>
                </c:pt>
                <c:pt idx="6">
                  <c:v>46.153846153846153</c:v>
                </c:pt>
                <c:pt idx="7">
                  <c:v>100</c:v>
                </c:pt>
                <c:pt idx="8">
                  <c:v>61.538461538461533</c:v>
                </c:pt>
              </c:numCache>
            </c:numRef>
          </c:val>
          <c:extLst>
            <c:ext xmlns:c16="http://schemas.microsoft.com/office/drawing/2014/chart" uri="{C3380CC4-5D6E-409C-BE32-E72D297353CC}">
              <c16:uniqueId val="{00000000-6B73-41EF-BD67-BDD0F72BC06C}"/>
            </c:ext>
          </c:extLst>
        </c:ser>
        <c:dLbls>
          <c:showLegendKey val="0"/>
          <c:showVal val="0"/>
          <c:showCatName val="0"/>
          <c:showSerName val="0"/>
          <c:showPercent val="0"/>
          <c:showBubbleSize val="0"/>
        </c:dLbls>
        <c:gapWidth val="70"/>
        <c:axId val="1762589184"/>
        <c:axId val="1762606240"/>
      </c:barChart>
      <c:catAx>
        <c:axId val="17625891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crossAx val="1762606240"/>
        <c:crosses val="autoZero"/>
        <c:auto val="0"/>
        <c:lblAlgn val="ctr"/>
        <c:lblOffset val="100"/>
        <c:noMultiLvlLbl val="0"/>
      </c:catAx>
      <c:valAx>
        <c:axId val="1762606240"/>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crossAx val="1762589184"/>
        <c:crosses val="autoZero"/>
        <c:crossBetween val="between"/>
        <c:majorUnit val="10"/>
        <c:minorUnit val="5"/>
      </c:valAx>
      <c:spPr>
        <a:solidFill>
          <a:schemeClr val="bg1">
            <a:lumMod val="9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i-FI"/>
              <a:t>Jatkuvuus- ja teknologiariskit - riski-indeksit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title>
    <c:autoTitleDeleted val="0"/>
    <c:plotArea>
      <c:layout/>
      <c:barChart>
        <c:barDir val="bar"/>
        <c:grouping val="clustered"/>
        <c:varyColors val="0"/>
        <c:ser>
          <c:idx val="0"/>
          <c:order val="0"/>
          <c:spPr>
            <a:solidFill>
              <a:srgbClr val="92D050"/>
            </a:solidFill>
            <a:ln>
              <a:solidFill>
                <a:schemeClr val="tx1">
                  <a:lumMod val="50000"/>
                  <a:lumOff val="50000"/>
                </a:schemeClr>
              </a:solidFill>
            </a:ln>
            <a:effectLst>
              <a:outerShdw blurRad="38100" dist="25400" dir="2700000" algn="tl" rotWithShape="0">
                <a:schemeClr val="tx1">
                  <a:lumMod val="50000"/>
                  <a:lumOff val="50000"/>
                  <a:alpha val="40000"/>
                </a:schemeClr>
              </a:outerShdw>
            </a:effectLst>
          </c:spPr>
          <c:invertIfNegative val="0"/>
          <c:dPt>
            <c:idx val="4"/>
            <c:invertIfNegative val="0"/>
            <c:bubble3D val="0"/>
            <c:spPr>
              <a:solidFill>
                <a:srgbClr val="E4E47A"/>
              </a:solidFill>
              <a:ln>
                <a:solidFill>
                  <a:schemeClr val="tx1">
                    <a:lumMod val="50000"/>
                    <a:lumOff val="50000"/>
                  </a:schemeClr>
                </a:solidFill>
              </a:ln>
              <a:effectLst>
                <a:outerShdw blurRad="38100" dist="25400" dir="2700000" algn="tl" rotWithShape="0">
                  <a:schemeClr val="tx1">
                    <a:lumMod val="50000"/>
                    <a:lumOff val="50000"/>
                    <a:alpha val="40000"/>
                  </a:schemeClr>
                </a:outerShdw>
              </a:effectLst>
            </c:spPr>
            <c:extLst>
              <c:ext xmlns:c16="http://schemas.microsoft.com/office/drawing/2014/chart" uri="{C3380CC4-5D6E-409C-BE32-E72D297353CC}">
                <c16:uniqueId val="{00000006-24B4-4956-BF09-A1E022C8E6AC}"/>
              </c:ext>
            </c:extLst>
          </c:dPt>
          <c:cat>
            <c:strRef>
              <c:f>Arvio!$O$16:$O$24</c:f>
              <c:strCache>
                <c:ptCount val="9"/>
                <c:pt idx="0">
                  <c:v>Toimittajan ja sen talouden jatkuvuus</c:v>
                </c:pt>
                <c:pt idx="1">
                  <c:v>Omistusmuutosriski</c:v>
                </c:pt>
                <c:pt idx="2">
                  <c:v>Tuotteen ja sen teknologian jatkuvuus</c:v>
                </c:pt>
                <c:pt idx="3">
                  <c:v>Alustan jatkuvuus ja varajärjestelyt</c:v>
                </c:pt>
                <c:pt idx="4">
                  <c:v>Palvelu ei käytettävissä poikkeusoloissa</c:v>
                </c:pt>
                <c:pt idx="5">
                  <c:v>Yksipuoliset muutokset</c:v>
                </c:pt>
                <c:pt idx="6">
                  <c:v>Tietoliikenneongelmat</c:v>
                </c:pt>
                <c:pt idx="7">
                  <c:v>Kapasiteetin riittämättömyys</c:v>
                </c:pt>
                <c:pt idx="8">
                  <c:v>Tietoja ei saa palvelusta pois</c:v>
                </c:pt>
              </c:strCache>
            </c:strRef>
          </c:cat>
          <c:val>
            <c:numRef>
              <c:f>Arvio!$E$16:$E$24</c:f>
              <c:numCache>
                <c:formatCode>0</c:formatCode>
                <c:ptCount val="9"/>
                <c:pt idx="0">
                  <c:v>69.230769230769226</c:v>
                </c:pt>
                <c:pt idx="1">
                  <c:v>53.846153846153847</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24B4-4956-BF09-A1E022C8E6AC}"/>
            </c:ext>
          </c:extLst>
        </c:ser>
        <c:dLbls>
          <c:showLegendKey val="0"/>
          <c:showVal val="0"/>
          <c:showCatName val="0"/>
          <c:showSerName val="0"/>
          <c:showPercent val="0"/>
          <c:showBubbleSize val="0"/>
        </c:dLbls>
        <c:gapWidth val="70"/>
        <c:axId val="1762589184"/>
        <c:axId val="1762606240"/>
      </c:barChart>
      <c:catAx>
        <c:axId val="17625891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crossAx val="1762606240"/>
        <c:crosses val="autoZero"/>
        <c:auto val="0"/>
        <c:lblAlgn val="ctr"/>
        <c:lblOffset val="100"/>
        <c:noMultiLvlLbl val="0"/>
      </c:catAx>
      <c:valAx>
        <c:axId val="1762606240"/>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crossAx val="1762589184"/>
        <c:crosses val="autoZero"/>
        <c:crossBetween val="between"/>
        <c:minorUnit val="5"/>
      </c:valAx>
      <c:spPr>
        <a:solidFill>
          <a:schemeClr val="bg1">
            <a:lumMod val="9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i-FI"/>
              <a:t>Sopimusriskit - riski-indeksit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title>
    <c:autoTitleDeleted val="0"/>
    <c:plotArea>
      <c:layout>
        <c:manualLayout>
          <c:layoutTarget val="inner"/>
          <c:xMode val="edge"/>
          <c:yMode val="edge"/>
          <c:x val="0.45555764078712957"/>
          <c:y val="0.1967816091954023"/>
          <c:w val="0.51333705048526967"/>
          <c:h val="0.75724137931034485"/>
        </c:manualLayout>
      </c:layout>
      <c:barChart>
        <c:barDir val="bar"/>
        <c:grouping val="clustered"/>
        <c:varyColors val="0"/>
        <c:ser>
          <c:idx val="0"/>
          <c:order val="0"/>
          <c:spPr>
            <a:solidFill>
              <a:srgbClr val="92D050"/>
            </a:solidFill>
            <a:ln>
              <a:solidFill>
                <a:schemeClr val="tx1">
                  <a:lumMod val="50000"/>
                  <a:lumOff val="50000"/>
                </a:schemeClr>
              </a:solidFill>
            </a:ln>
            <a:effectLst>
              <a:outerShdw blurRad="38100" dist="25400" dir="2700000" algn="tl" rotWithShape="0">
                <a:schemeClr val="tx1">
                  <a:lumMod val="50000"/>
                  <a:lumOff val="50000"/>
                  <a:alpha val="40000"/>
                </a:schemeClr>
              </a:outerShdw>
            </a:effectLst>
          </c:spPr>
          <c:invertIfNegative val="0"/>
          <c:dPt>
            <c:idx val="2"/>
            <c:invertIfNegative val="0"/>
            <c:bubble3D val="0"/>
            <c:spPr>
              <a:solidFill>
                <a:srgbClr val="E4E47A"/>
              </a:solidFill>
              <a:ln>
                <a:solidFill>
                  <a:schemeClr val="tx1">
                    <a:lumMod val="50000"/>
                    <a:lumOff val="50000"/>
                  </a:schemeClr>
                </a:solidFill>
              </a:ln>
              <a:effectLst>
                <a:outerShdw blurRad="38100" dist="25400" dir="2700000" algn="tl" rotWithShape="0">
                  <a:schemeClr val="tx1">
                    <a:lumMod val="50000"/>
                    <a:lumOff val="50000"/>
                    <a:alpha val="40000"/>
                  </a:schemeClr>
                </a:outerShdw>
              </a:effectLst>
            </c:spPr>
            <c:extLst>
              <c:ext xmlns:c16="http://schemas.microsoft.com/office/drawing/2014/chart" uri="{C3380CC4-5D6E-409C-BE32-E72D297353CC}">
                <c16:uniqueId val="{00000004-9771-4E07-B0BF-9D4A21D5BC30}"/>
              </c:ext>
            </c:extLst>
          </c:dPt>
          <c:dPt>
            <c:idx val="3"/>
            <c:invertIfNegative val="0"/>
            <c:bubble3D val="0"/>
            <c:spPr>
              <a:solidFill>
                <a:srgbClr val="E4E47A"/>
              </a:solidFill>
              <a:ln>
                <a:solidFill>
                  <a:schemeClr val="tx1">
                    <a:lumMod val="50000"/>
                    <a:lumOff val="50000"/>
                  </a:schemeClr>
                </a:solidFill>
              </a:ln>
              <a:effectLst>
                <a:outerShdw blurRad="38100" dist="25400" dir="2700000" algn="tl" rotWithShape="0">
                  <a:schemeClr val="tx1">
                    <a:lumMod val="50000"/>
                    <a:lumOff val="50000"/>
                    <a:alpha val="40000"/>
                  </a:schemeClr>
                </a:outerShdw>
              </a:effectLst>
            </c:spPr>
            <c:extLst>
              <c:ext xmlns:c16="http://schemas.microsoft.com/office/drawing/2014/chart" uri="{C3380CC4-5D6E-409C-BE32-E72D297353CC}">
                <c16:uniqueId val="{00000005-2694-487A-9DF9-B70CE55B5658}"/>
              </c:ext>
            </c:extLst>
          </c:dPt>
          <c:dPt>
            <c:idx val="4"/>
            <c:invertIfNegative val="0"/>
            <c:bubble3D val="0"/>
            <c:spPr>
              <a:solidFill>
                <a:srgbClr val="E4E47A"/>
              </a:solidFill>
              <a:ln>
                <a:solidFill>
                  <a:schemeClr val="tx1">
                    <a:lumMod val="50000"/>
                    <a:lumOff val="50000"/>
                  </a:schemeClr>
                </a:solidFill>
              </a:ln>
              <a:effectLst>
                <a:outerShdw blurRad="38100" dist="25400" dir="2700000" algn="tl" rotWithShape="0">
                  <a:schemeClr val="tx1">
                    <a:lumMod val="50000"/>
                    <a:lumOff val="50000"/>
                    <a:alpha val="40000"/>
                  </a:schemeClr>
                </a:outerShdw>
              </a:effectLst>
            </c:spPr>
            <c:extLst>
              <c:ext xmlns:c16="http://schemas.microsoft.com/office/drawing/2014/chart" uri="{C3380CC4-5D6E-409C-BE32-E72D297353CC}">
                <c16:uniqueId val="{00000001-9771-4E07-B0BF-9D4A21D5BC30}"/>
              </c:ext>
            </c:extLst>
          </c:dPt>
          <c:cat>
            <c:strRef>
              <c:f>Arvio!$O$26:$O$32</c:f>
              <c:strCache>
                <c:ptCount val="7"/>
                <c:pt idx="0">
                  <c:v>Datan immateriaalioikeudet eivät jää kunnalle</c:v>
                </c:pt>
                <c:pt idx="1">
                  <c:v>Asiakkaan on hyvin vaikea irtisanoa sopimusta</c:v>
                </c:pt>
                <c:pt idx="2">
                  <c:v>Toimittaja voi irtisanoa sopimuksen nopeasti</c:v>
                </c:pt>
                <c:pt idx="3">
                  <c:v>Heikot sanktiot poikkeamatilanteessa</c:v>
                </c:pt>
                <c:pt idx="4">
                  <c:v>Heikot vahingonkorvausehdot</c:v>
                </c:pt>
                <c:pt idx="5">
                  <c:v>Sopimukseen ei sovelleta EU-lainsäädäntöä</c:v>
                </c:pt>
                <c:pt idx="6">
                  <c:v>Sopimusriitoja ei käsitellä EU-alueella</c:v>
                </c:pt>
              </c:strCache>
            </c:strRef>
          </c:cat>
          <c:val>
            <c:numRef>
              <c:f>Arvio!$E$26:$E$32</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9771-4E07-B0BF-9D4A21D5BC30}"/>
            </c:ext>
          </c:extLst>
        </c:ser>
        <c:dLbls>
          <c:showLegendKey val="0"/>
          <c:showVal val="0"/>
          <c:showCatName val="0"/>
          <c:showSerName val="0"/>
          <c:showPercent val="0"/>
          <c:showBubbleSize val="0"/>
        </c:dLbls>
        <c:gapWidth val="70"/>
        <c:axId val="1762589184"/>
        <c:axId val="1762606240"/>
      </c:barChart>
      <c:catAx>
        <c:axId val="17625891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crossAx val="1762606240"/>
        <c:crosses val="autoZero"/>
        <c:auto val="0"/>
        <c:lblAlgn val="ctr"/>
        <c:lblOffset val="100"/>
        <c:noMultiLvlLbl val="0"/>
      </c:catAx>
      <c:valAx>
        <c:axId val="1762606240"/>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crossAx val="1762589184"/>
        <c:crosses val="autoZero"/>
        <c:crossBetween val="between"/>
        <c:majorUnit val="10"/>
        <c:minorUnit val="5"/>
      </c:valAx>
      <c:spPr>
        <a:solidFill>
          <a:schemeClr val="bg1">
            <a:lumMod val="9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i-FI"/>
              <a:t>Operointi- ja päivitysriskit - riski-indeksit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title>
    <c:autoTitleDeleted val="0"/>
    <c:plotArea>
      <c:layout>
        <c:manualLayout>
          <c:layoutTarget val="inner"/>
          <c:xMode val="edge"/>
          <c:yMode val="edge"/>
          <c:x val="0.45555764078712957"/>
          <c:y val="0.1967816091954023"/>
          <c:w val="0.51333705048526967"/>
          <c:h val="0.75724137931034485"/>
        </c:manualLayout>
      </c:layout>
      <c:barChart>
        <c:barDir val="bar"/>
        <c:grouping val="clustered"/>
        <c:varyColors val="0"/>
        <c:ser>
          <c:idx val="0"/>
          <c:order val="0"/>
          <c:spPr>
            <a:solidFill>
              <a:srgbClr val="92D050"/>
            </a:solidFill>
            <a:ln>
              <a:solidFill>
                <a:schemeClr val="tx1">
                  <a:lumMod val="50000"/>
                  <a:lumOff val="50000"/>
                </a:schemeClr>
              </a:solidFill>
            </a:ln>
            <a:effectLst>
              <a:outerShdw blurRad="38100" dist="25400" dir="2700000" algn="tl" rotWithShape="0">
                <a:schemeClr val="tx1">
                  <a:lumMod val="50000"/>
                  <a:lumOff val="50000"/>
                  <a:alpha val="40000"/>
                </a:schemeClr>
              </a:outerShdw>
            </a:effectLst>
          </c:spPr>
          <c:invertIfNegative val="0"/>
          <c:dPt>
            <c:idx val="0"/>
            <c:invertIfNegative val="0"/>
            <c:bubble3D val="0"/>
            <c:spPr>
              <a:solidFill>
                <a:srgbClr val="E4E47A"/>
              </a:solidFill>
              <a:ln>
                <a:solidFill>
                  <a:schemeClr val="tx1">
                    <a:lumMod val="50000"/>
                    <a:lumOff val="50000"/>
                  </a:schemeClr>
                </a:solidFill>
              </a:ln>
              <a:effectLst>
                <a:outerShdw blurRad="38100" dist="25400" dir="2700000" algn="tl" rotWithShape="0">
                  <a:schemeClr val="tx1">
                    <a:lumMod val="50000"/>
                    <a:lumOff val="50000"/>
                    <a:alpha val="40000"/>
                  </a:schemeClr>
                </a:outerShdw>
              </a:effectLst>
            </c:spPr>
            <c:extLst>
              <c:ext xmlns:c16="http://schemas.microsoft.com/office/drawing/2014/chart" uri="{C3380CC4-5D6E-409C-BE32-E72D297353CC}">
                <c16:uniqueId val="{00000006-9E18-4439-983C-2EE4CFA339C3}"/>
              </c:ext>
            </c:extLst>
          </c:dPt>
          <c:dPt>
            <c:idx val="3"/>
            <c:invertIfNegative val="0"/>
            <c:bubble3D val="0"/>
            <c:spPr>
              <a:solidFill>
                <a:srgbClr val="E4E47A"/>
              </a:solidFill>
              <a:ln>
                <a:solidFill>
                  <a:schemeClr val="tx1">
                    <a:lumMod val="50000"/>
                    <a:lumOff val="50000"/>
                  </a:schemeClr>
                </a:solidFill>
              </a:ln>
              <a:effectLst>
                <a:outerShdw blurRad="38100" dist="25400" dir="2700000" algn="tl" rotWithShape="0">
                  <a:schemeClr val="tx1">
                    <a:lumMod val="50000"/>
                    <a:lumOff val="50000"/>
                    <a:alpha val="40000"/>
                  </a:schemeClr>
                </a:outerShdw>
              </a:effectLst>
            </c:spPr>
            <c:extLst>
              <c:ext xmlns:c16="http://schemas.microsoft.com/office/drawing/2014/chart" uri="{C3380CC4-5D6E-409C-BE32-E72D297353CC}">
                <c16:uniqueId val="{00000005-CBC4-4FB6-8EEE-264239E6D2E5}"/>
              </c:ext>
            </c:extLst>
          </c:dPt>
          <c:dPt>
            <c:idx val="4"/>
            <c:invertIfNegative val="0"/>
            <c:bubble3D val="0"/>
            <c:spPr>
              <a:solidFill>
                <a:srgbClr val="E4E47A"/>
              </a:solidFill>
              <a:ln>
                <a:solidFill>
                  <a:schemeClr val="tx1">
                    <a:lumMod val="50000"/>
                    <a:lumOff val="50000"/>
                  </a:schemeClr>
                </a:solidFill>
              </a:ln>
              <a:effectLst>
                <a:outerShdw blurRad="38100" dist="25400" dir="2700000" algn="tl" rotWithShape="0">
                  <a:schemeClr val="tx1">
                    <a:lumMod val="50000"/>
                    <a:lumOff val="50000"/>
                    <a:alpha val="40000"/>
                  </a:schemeClr>
                </a:outerShdw>
              </a:effectLst>
            </c:spPr>
            <c:extLst>
              <c:ext xmlns:c16="http://schemas.microsoft.com/office/drawing/2014/chart" uri="{C3380CC4-5D6E-409C-BE32-E72D297353CC}">
                <c16:uniqueId val="{00000003-9E18-4439-983C-2EE4CFA339C3}"/>
              </c:ext>
            </c:extLst>
          </c:dPt>
          <c:cat>
            <c:strRef>
              <c:f>Arvio!$O$34:$O$38</c:f>
              <c:strCache>
                <c:ptCount val="5"/>
                <c:pt idx="0">
                  <c:v>Toimittajan heikko ylläpito ja päivitykset</c:v>
                </c:pt>
                <c:pt idx="1">
                  <c:v>Tietoturvapäivitykset puutteellisia</c:v>
                </c:pt>
                <c:pt idx="2">
                  <c:v>Heikko julkaisunhallintaprosessi</c:v>
                </c:pt>
                <c:pt idx="3">
                  <c:v>Toimittaja tai kunta ei havaitse poikkeamia</c:v>
                </c:pt>
                <c:pt idx="4">
                  <c:v>kunnan pääkäyttäjien operoinnin virheet</c:v>
                </c:pt>
              </c:strCache>
            </c:strRef>
          </c:cat>
          <c:val>
            <c:numRef>
              <c:f>Arvio!$E$34:$E$38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9E18-4439-983C-2EE4CFA339C3}"/>
            </c:ext>
          </c:extLst>
        </c:ser>
        <c:dLbls>
          <c:showLegendKey val="0"/>
          <c:showVal val="0"/>
          <c:showCatName val="0"/>
          <c:showSerName val="0"/>
          <c:showPercent val="0"/>
          <c:showBubbleSize val="0"/>
        </c:dLbls>
        <c:gapWidth val="70"/>
        <c:axId val="1762589184"/>
        <c:axId val="1762606240"/>
      </c:barChart>
      <c:catAx>
        <c:axId val="17625891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crossAx val="1762606240"/>
        <c:crosses val="autoZero"/>
        <c:auto val="0"/>
        <c:lblAlgn val="ctr"/>
        <c:lblOffset val="100"/>
        <c:noMultiLvlLbl val="0"/>
      </c:catAx>
      <c:valAx>
        <c:axId val="1762606240"/>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crossAx val="1762589184"/>
        <c:crosses val="autoZero"/>
        <c:crossBetween val="between"/>
        <c:majorUnit val="10"/>
        <c:minorUnit val="5"/>
      </c:valAx>
      <c:spPr>
        <a:solidFill>
          <a:schemeClr val="bg1">
            <a:lumMod val="9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i-FI"/>
              <a:t>Poliittiset ja hallinnolliset riskit - riski-indeksit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title>
    <c:autoTitleDeleted val="0"/>
    <c:plotArea>
      <c:layout>
        <c:manualLayout>
          <c:layoutTarget val="inner"/>
          <c:xMode val="edge"/>
          <c:yMode val="edge"/>
          <c:x val="0.45555764078712957"/>
          <c:y val="0.1967816091954023"/>
          <c:w val="0.51333705048526967"/>
          <c:h val="0.75724137931034485"/>
        </c:manualLayout>
      </c:layout>
      <c:barChart>
        <c:barDir val="bar"/>
        <c:grouping val="clustered"/>
        <c:varyColors val="0"/>
        <c:ser>
          <c:idx val="0"/>
          <c:order val="0"/>
          <c:spPr>
            <a:solidFill>
              <a:srgbClr val="92D050"/>
            </a:solidFill>
            <a:ln>
              <a:solidFill>
                <a:schemeClr val="tx1">
                  <a:lumMod val="50000"/>
                  <a:lumOff val="50000"/>
                </a:schemeClr>
              </a:solidFill>
            </a:ln>
            <a:effectLst>
              <a:outerShdw blurRad="50800" dist="25400" dir="2700000" algn="tl" rotWithShape="0">
                <a:schemeClr val="tx1">
                  <a:lumMod val="50000"/>
                  <a:lumOff val="50000"/>
                  <a:alpha val="40000"/>
                </a:schemeClr>
              </a:outerShdw>
            </a:effectLst>
          </c:spPr>
          <c:invertIfNegative val="0"/>
          <c:dPt>
            <c:idx val="0"/>
            <c:invertIfNegative val="0"/>
            <c:bubble3D val="0"/>
            <c:spPr>
              <a:solidFill>
                <a:srgbClr val="E4E47A"/>
              </a:solidFill>
              <a:ln>
                <a:solidFill>
                  <a:schemeClr val="tx1">
                    <a:lumMod val="50000"/>
                    <a:lumOff val="50000"/>
                  </a:schemeClr>
                </a:solidFill>
              </a:ln>
              <a:effectLst>
                <a:outerShdw blurRad="50800" dist="25400" dir="2700000" algn="tl" rotWithShape="0">
                  <a:schemeClr val="tx1">
                    <a:lumMod val="50000"/>
                    <a:lumOff val="50000"/>
                    <a:alpha val="40000"/>
                  </a:schemeClr>
                </a:outerShdw>
              </a:effectLst>
            </c:spPr>
            <c:extLst>
              <c:ext xmlns:c16="http://schemas.microsoft.com/office/drawing/2014/chart" uri="{C3380CC4-5D6E-409C-BE32-E72D297353CC}">
                <c16:uniqueId val="{00000001-1490-4495-9E3E-E97640F7FCB7}"/>
              </c:ext>
            </c:extLst>
          </c:dPt>
          <c:dPt>
            <c:idx val="3"/>
            <c:invertIfNegative val="0"/>
            <c:bubble3D val="0"/>
            <c:spPr>
              <a:solidFill>
                <a:srgbClr val="E4E47A"/>
              </a:solidFill>
              <a:ln>
                <a:solidFill>
                  <a:schemeClr val="tx1">
                    <a:lumMod val="50000"/>
                    <a:lumOff val="50000"/>
                  </a:schemeClr>
                </a:solidFill>
              </a:ln>
              <a:effectLst>
                <a:outerShdw blurRad="50800" dist="25400" dir="2700000" algn="tl" rotWithShape="0">
                  <a:schemeClr val="tx1">
                    <a:lumMod val="50000"/>
                    <a:lumOff val="50000"/>
                    <a:alpha val="40000"/>
                  </a:schemeClr>
                </a:outerShdw>
              </a:effectLst>
            </c:spPr>
            <c:extLst>
              <c:ext xmlns:c16="http://schemas.microsoft.com/office/drawing/2014/chart" uri="{C3380CC4-5D6E-409C-BE32-E72D297353CC}">
                <c16:uniqueId val="{00000005-F24C-455E-AA22-19E8BB34D009}"/>
              </c:ext>
            </c:extLst>
          </c:dPt>
          <c:dPt>
            <c:idx val="4"/>
            <c:invertIfNegative val="0"/>
            <c:bubble3D val="0"/>
            <c:spPr>
              <a:solidFill>
                <a:srgbClr val="E4E47A"/>
              </a:solidFill>
              <a:ln>
                <a:solidFill>
                  <a:schemeClr val="tx1">
                    <a:lumMod val="50000"/>
                    <a:lumOff val="50000"/>
                  </a:schemeClr>
                </a:solidFill>
              </a:ln>
              <a:effectLst>
                <a:outerShdw blurRad="50800" dist="25400" dir="2700000" algn="tl" rotWithShape="0">
                  <a:schemeClr val="tx1">
                    <a:lumMod val="50000"/>
                    <a:lumOff val="50000"/>
                    <a:alpha val="40000"/>
                  </a:schemeClr>
                </a:outerShdw>
              </a:effectLst>
            </c:spPr>
            <c:extLst>
              <c:ext xmlns:c16="http://schemas.microsoft.com/office/drawing/2014/chart" uri="{C3380CC4-5D6E-409C-BE32-E72D297353CC}">
                <c16:uniqueId val="{00000003-1490-4495-9E3E-E97640F7FCB7}"/>
              </c:ext>
            </c:extLst>
          </c:dPt>
          <c:cat>
            <c:strRef>
              <c:f>Arvio!$O$40:$O$44</c:f>
              <c:strCache>
                <c:ptCount val="5"/>
                <c:pt idx="0">
                  <c:v>Osaamisriski kunnan kaupungissa</c:v>
                </c:pt>
                <c:pt idx="1">
                  <c:v>Kustannusriskit</c:v>
                </c:pt>
                <c:pt idx="2">
                  <c:v>Politiikkariski / ulkomainen lainsäädäntö muuttuu</c:v>
                </c:pt>
                <c:pt idx="3">
                  <c:v>Politiikkariski / kielto tuottaa palvelua Suomeen</c:v>
                </c:pt>
                <c:pt idx="4">
                  <c:v>Ulkomaisen turvallisuuspalvelun uhka</c:v>
                </c:pt>
              </c:strCache>
            </c:strRef>
          </c:cat>
          <c:val>
            <c:numRef>
              <c:f>Arvio!$E$40:$E$44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1490-4495-9E3E-E97640F7FCB7}"/>
            </c:ext>
          </c:extLst>
        </c:ser>
        <c:dLbls>
          <c:showLegendKey val="0"/>
          <c:showVal val="0"/>
          <c:showCatName val="0"/>
          <c:showSerName val="0"/>
          <c:showPercent val="0"/>
          <c:showBubbleSize val="0"/>
        </c:dLbls>
        <c:gapWidth val="70"/>
        <c:axId val="1762589184"/>
        <c:axId val="1762606240"/>
      </c:barChart>
      <c:catAx>
        <c:axId val="17625891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crossAx val="1762606240"/>
        <c:crosses val="autoZero"/>
        <c:auto val="0"/>
        <c:lblAlgn val="ctr"/>
        <c:lblOffset val="100"/>
        <c:noMultiLvlLbl val="0"/>
      </c:catAx>
      <c:valAx>
        <c:axId val="1762606240"/>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crossAx val="1762589184"/>
        <c:crosses val="autoZero"/>
        <c:crossBetween val="between"/>
        <c:majorUnit val="10"/>
        <c:minorUnit val="5"/>
      </c:valAx>
      <c:spPr>
        <a:solidFill>
          <a:schemeClr val="bg1">
            <a:lumMod val="9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85724</xdr:colOff>
      <xdr:row>2</xdr:row>
      <xdr:rowOff>19049</xdr:rowOff>
    </xdr:from>
    <xdr:to>
      <xdr:col>1</xdr:col>
      <xdr:colOff>5600699</xdr:colOff>
      <xdr:row>18</xdr:row>
      <xdr:rowOff>9524</xdr:rowOff>
    </xdr:to>
    <xdr:graphicFrame macro="">
      <xdr:nvGraphicFramePr>
        <xdr:cNvPr id="2" name="Chart 1">
          <a:extLst>
            <a:ext uri="{FF2B5EF4-FFF2-40B4-BE49-F238E27FC236}">
              <a16:creationId xmlns:a16="http://schemas.microsoft.com/office/drawing/2014/main" id="{51834289-54D3-47F6-B22C-90CAB87780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19</xdr:row>
      <xdr:rowOff>0</xdr:rowOff>
    </xdr:from>
    <xdr:to>
      <xdr:col>1</xdr:col>
      <xdr:colOff>5638800</xdr:colOff>
      <xdr:row>34</xdr:row>
      <xdr:rowOff>180975</xdr:rowOff>
    </xdr:to>
    <xdr:graphicFrame macro="">
      <xdr:nvGraphicFramePr>
        <xdr:cNvPr id="4" name="Chart 3">
          <a:extLst>
            <a:ext uri="{FF2B5EF4-FFF2-40B4-BE49-F238E27FC236}">
              <a16:creationId xmlns:a16="http://schemas.microsoft.com/office/drawing/2014/main" id="{BE8521D5-0C5F-4ABA-A0B0-5AD2677606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104775</xdr:colOff>
      <xdr:row>36</xdr:row>
      <xdr:rowOff>9525</xdr:rowOff>
    </xdr:from>
    <xdr:to>
      <xdr:col>1</xdr:col>
      <xdr:colOff>5619750</xdr:colOff>
      <xdr:row>52</xdr:row>
      <xdr:rowOff>0</xdr:rowOff>
    </xdr:to>
    <xdr:graphicFrame macro="">
      <xdr:nvGraphicFramePr>
        <xdr:cNvPr id="5" name="Chart 4">
          <a:extLst>
            <a:ext uri="{FF2B5EF4-FFF2-40B4-BE49-F238E27FC236}">
              <a16:creationId xmlns:a16="http://schemas.microsoft.com/office/drawing/2014/main" id="{ADB7313A-A16A-457D-919F-9A4A9400B0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114300</xdr:colOff>
      <xdr:row>53</xdr:row>
      <xdr:rowOff>28575</xdr:rowOff>
    </xdr:from>
    <xdr:to>
      <xdr:col>1</xdr:col>
      <xdr:colOff>5629275</xdr:colOff>
      <xdr:row>69</xdr:row>
      <xdr:rowOff>19050</xdr:rowOff>
    </xdr:to>
    <xdr:graphicFrame macro="">
      <xdr:nvGraphicFramePr>
        <xdr:cNvPr id="6" name="Chart 5">
          <a:extLst>
            <a:ext uri="{FF2B5EF4-FFF2-40B4-BE49-F238E27FC236}">
              <a16:creationId xmlns:a16="http://schemas.microsoft.com/office/drawing/2014/main" id="{12D494FE-31A2-41E9-AE8C-F32E7BA32B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104775</xdr:colOff>
      <xdr:row>70</xdr:row>
      <xdr:rowOff>28575</xdr:rowOff>
    </xdr:from>
    <xdr:to>
      <xdr:col>1</xdr:col>
      <xdr:colOff>5619750</xdr:colOff>
      <xdr:row>86</xdr:row>
      <xdr:rowOff>19050</xdr:rowOff>
    </xdr:to>
    <xdr:graphicFrame macro="">
      <xdr:nvGraphicFramePr>
        <xdr:cNvPr id="7" name="Chart 6">
          <a:extLst>
            <a:ext uri="{FF2B5EF4-FFF2-40B4-BE49-F238E27FC236}">
              <a16:creationId xmlns:a16="http://schemas.microsoft.com/office/drawing/2014/main" id="{9227C498-B80E-427C-9AF4-9440AA4531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51"/>
  <sheetViews>
    <sheetView tabSelected="1" zoomScaleNormal="100" workbookViewId="0">
      <pane xSplit="3" ySplit="4" topLeftCell="D5" activePane="bottomRight" state="frozen"/>
      <selection pane="topRight" activeCell="D1" sqref="D1"/>
      <selection pane="bottomLeft" activeCell="A5" sqref="A5"/>
      <selection pane="bottomRight"/>
    </sheetView>
  </sheetViews>
  <sheetFormatPr defaultColWidth="9.109375" defaultRowHeight="13.8" x14ac:dyDescent="0.25"/>
  <cols>
    <col min="1" max="1" width="1" style="1" customWidth="1"/>
    <col min="2" max="2" width="3.44140625" style="3" customWidth="1"/>
    <col min="3" max="3" width="57.6640625" style="1" customWidth="1"/>
    <col min="4" max="4" width="35.109375" style="20" customWidth="1"/>
    <col min="5" max="5" width="11.33203125" style="1" customWidth="1"/>
    <col min="6" max="8" width="9.109375" style="1"/>
    <col min="9" max="9" width="59.109375" style="1" customWidth="1"/>
    <col min="10" max="10" width="79.109375" style="1" customWidth="1"/>
    <col min="11" max="12" width="9.109375" style="1"/>
    <col min="13" max="14" width="9.109375" style="11"/>
    <col min="15" max="15" width="57.6640625" style="32" customWidth="1"/>
    <col min="16" max="16" width="9.109375" style="1"/>
    <col min="17" max="17" width="78.109375" style="23" hidden="1" customWidth="1"/>
    <col min="18" max="16384" width="9.109375" style="1"/>
  </cols>
  <sheetData>
    <row r="1" spans="2:17" ht="3.75" customHeight="1" x14ac:dyDescent="0.25"/>
    <row r="2" spans="2:17" ht="24.75" customHeight="1" x14ac:dyDescent="0.3">
      <c r="B2" s="36" t="s">
        <v>0</v>
      </c>
      <c r="C2" s="36"/>
      <c r="D2" s="37" t="s">
        <v>1</v>
      </c>
    </row>
    <row r="3" spans="2:17" ht="4.5" customHeight="1" x14ac:dyDescent="0.25"/>
    <row r="4" spans="2:17" ht="15" thickBot="1" x14ac:dyDescent="0.35">
      <c r="B4" s="3" t="s">
        <v>2</v>
      </c>
      <c r="D4" s="22" t="s">
        <v>3</v>
      </c>
      <c r="E4" s="4" t="s">
        <v>4</v>
      </c>
      <c r="F4" s="4" t="s">
        <v>5</v>
      </c>
      <c r="G4" s="4" t="s">
        <v>6</v>
      </c>
      <c r="H4" s="4" t="s">
        <v>7</v>
      </c>
      <c r="I4" s="2" t="s">
        <v>8</v>
      </c>
      <c r="J4" s="2" t="s">
        <v>9</v>
      </c>
      <c r="L4" s="5"/>
      <c r="P4" s="5"/>
      <c r="Q4" s="31"/>
    </row>
    <row r="5" spans="2:17" ht="14.4" thickBot="1" x14ac:dyDescent="0.3">
      <c r="B5" s="13" t="s">
        <v>10</v>
      </c>
      <c r="C5" s="14"/>
      <c r="D5" s="21"/>
      <c r="E5" s="15"/>
      <c r="F5" s="14"/>
      <c r="G5" s="14"/>
      <c r="H5" s="14"/>
      <c r="I5" s="14"/>
      <c r="J5" s="14"/>
      <c r="L5" s="5"/>
      <c r="M5" s="12">
        <f>F5*(G5+H5)</f>
        <v>0</v>
      </c>
      <c r="N5" s="11">
        <f>IF(E5="",0,E5*I5)</f>
        <v>0</v>
      </c>
      <c r="O5" s="33"/>
      <c r="P5" s="5"/>
      <c r="Q5" s="31"/>
    </row>
    <row r="6" spans="2:17" ht="27" thickBot="1" x14ac:dyDescent="0.3">
      <c r="B6" s="23" t="s">
        <v>11</v>
      </c>
      <c r="C6" s="17" t="s">
        <v>12</v>
      </c>
      <c r="D6" s="17" t="s">
        <v>13</v>
      </c>
      <c r="E6" s="29">
        <f>IF(Parametrit!$B$6*M6+Parametrit!$C$6&lt;0,"",Parametrit!$B$6*M6+Parametrit!$C$6)</f>
        <v>30.769230769230766</v>
      </c>
      <c r="F6" s="16">
        <v>2</v>
      </c>
      <c r="G6" s="16">
        <v>3</v>
      </c>
      <c r="H6" s="16">
        <v>2</v>
      </c>
      <c r="I6" s="18" t="s">
        <v>14</v>
      </c>
      <c r="J6" s="18" t="s">
        <v>175</v>
      </c>
      <c r="L6" s="5"/>
      <c r="M6" s="12">
        <f>F6*(G6+H6)</f>
        <v>10</v>
      </c>
      <c r="N6" s="11" t="e">
        <f>IF(E6="",0,E6*I6)</f>
        <v>#VALUE!</v>
      </c>
      <c r="O6" s="34" t="s">
        <v>15</v>
      </c>
      <c r="P6" s="5"/>
      <c r="Q6" s="31" t="str">
        <f t="shared" ref="Q6:Q14" si="0">CONCATENATE(B6,": ",O6)</f>
        <v>T1: Tietosuojalainsäädäntöriski</v>
      </c>
    </row>
    <row r="7" spans="2:17" ht="40.200000000000003" thickBot="1" x14ac:dyDescent="0.3">
      <c r="B7" s="23" t="s">
        <v>16</v>
      </c>
      <c r="C7" s="17" t="s">
        <v>17</v>
      </c>
      <c r="D7" s="17" t="s">
        <v>18</v>
      </c>
      <c r="E7" s="29">
        <f>IF(Parametrit!$B$6*M7+Parametrit!$C$6&lt;0,"",Parametrit!$B$6*M7+Parametrit!$C$6)</f>
        <v>38.46153846153846</v>
      </c>
      <c r="F7" s="16">
        <v>2</v>
      </c>
      <c r="G7" s="16">
        <v>4</v>
      </c>
      <c r="H7" s="16">
        <v>2</v>
      </c>
      <c r="I7" s="18" t="s">
        <v>14</v>
      </c>
      <c r="J7" s="18"/>
      <c r="L7" s="5"/>
      <c r="M7" s="12">
        <f t="shared" ref="M7" si="1">F7*(G7+H7)</f>
        <v>12</v>
      </c>
      <c r="N7" s="11" t="e">
        <f t="shared" ref="N7" si="2">IF(E7="",0,E7*I7)</f>
        <v>#VALUE!</v>
      </c>
      <c r="O7" s="34" t="s">
        <v>19</v>
      </c>
      <c r="P7" s="5"/>
      <c r="Q7" s="31" t="str">
        <f t="shared" si="0"/>
        <v>T2: Tietomurto - ulkoa</v>
      </c>
    </row>
    <row r="8" spans="2:17" ht="40.200000000000003" thickBot="1" x14ac:dyDescent="0.3">
      <c r="B8" s="23" t="s">
        <v>20</v>
      </c>
      <c r="C8" s="17" t="s">
        <v>21</v>
      </c>
      <c r="D8" s="17" t="s">
        <v>18</v>
      </c>
      <c r="E8" s="29">
        <f>IF(Parametrit!$B$6*M8+Parametrit!$C$6&lt;0,"",Parametrit!$B$6*M8+Parametrit!$C$6)</f>
        <v>15.384615384615383</v>
      </c>
      <c r="F8" s="16">
        <v>1</v>
      </c>
      <c r="G8" s="16">
        <v>3</v>
      </c>
      <c r="H8" s="16">
        <v>3</v>
      </c>
      <c r="I8" s="18" t="s">
        <v>22</v>
      </c>
      <c r="J8" s="18"/>
      <c r="L8" s="5"/>
      <c r="M8" s="12">
        <f t="shared" ref="M8:M14" si="3">F8*(G8+H8)</f>
        <v>6</v>
      </c>
      <c r="N8" s="11" t="e">
        <f t="shared" ref="N8:N14" si="4">IF(E8="",0,E8*I8)</f>
        <v>#VALUE!</v>
      </c>
      <c r="O8" s="34" t="s">
        <v>23</v>
      </c>
      <c r="P8" s="5"/>
      <c r="Q8" s="31" t="str">
        <f t="shared" si="0"/>
        <v>T3: Tietovuoto - sisältä</v>
      </c>
    </row>
    <row r="9" spans="2:17" ht="40.200000000000003" thickBot="1" x14ac:dyDescent="0.3">
      <c r="B9" s="23" t="s">
        <v>24</v>
      </c>
      <c r="C9" s="17" t="s">
        <v>25</v>
      </c>
      <c r="D9" s="17" t="s">
        <v>18</v>
      </c>
      <c r="E9" s="29">
        <f>IF(Parametrit!$B$6*M9+Parametrit!$C$6&lt;0,"",Parametrit!$B$6*M9+Parametrit!$C$6)</f>
        <v>38.46153846153846</v>
      </c>
      <c r="F9" s="16">
        <v>2</v>
      </c>
      <c r="G9" s="16">
        <v>3</v>
      </c>
      <c r="H9" s="16">
        <v>3</v>
      </c>
      <c r="I9" s="18" t="s">
        <v>14</v>
      </c>
      <c r="J9" s="18"/>
      <c r="L9" s="5"/>
      <c r="M9" s="12">
        <f>F9*(G9+H9)</f>
        <v>12</v>
      </c>
      <c r="N9" s="11" t="e">
        <f>IF(E9="",0,E9*I9)</f>
        <v>#VALUE!</v>
      </c>
      <c r="O9" s="34" t="s">
        <v>26</v>
      </c>
      <c r="P9" s="5"/>
      <c r="Q9" s="31" t="str">
        <f t="shared" si="0"/>
        <v>T4: Viranomaisten pääsy dataan</v>
      </c>
    </row>
    <row r="10" spans="2:17" ht="40.200000000000003" thickBot="1" x14ac:dyDescent="0.3">
      <c r="B10" s="23" t="s">
        <v>27</v>
      </c>
      <c r="C10" s="17" t="s">
        <v>28</v>
      </c>
      <c r="D10" s="17" t="s">
        <v>29</v>
      </c>
      <c r="E10" s="29">
        <f>IF(Parametrit!$B$6*M10+Parametrit!$C$6&lt;0,"",Parametrit!$B$6*M10+Parametrit!$C$6)</f>
        <v>19.23076923076923</v>
      </c>
      <c r="F10" s="16">
        <v>1</v>
      </c>
      <c r="G10" s="16">
        <v>4</v>
      </c>
      <c r="H10" s="16">
        <v>3</v>
      </c>
      <c r="I10" s="18" t="s">
        <v>14</v>
      </c>
      <c r="J10" s="18"/>
      <c r="L10" s="5"/>
      <c r="M10" s="12">
        <f>F10*(G10+H10)</f>
        <v>7</v>
      </c>
      <c r="N10" s="11" t="e">
        <f>IF(E10="",0,E10*I10)</f>
        <v>#VALUE!</v>
      </c>
      <c r="O10" s="34" t="s">
        <v>30</v>
      </c>
      <c r="P10" s="5"/>
      <c r="Q10" s="31" t="str">
        <f t="shared" si="0"/>
        <v>T5: Tiedon tai menetys teknisestä syystä</v>
      </c>
    </row>
    <row r="11" spans="2:17" ht="40.200000000000003" thickBot="1" x14ac:dyDescent="0.3">
      <c r="B11" s="23" t="s">
        <v>31</v>
      </c>
      <c r="C11" s="17" t="s">
        <v>32</v>
      </c>
      <c r="D11" s="17" t="s">
        <v>33</v>
      </c>
      <c r="E11" s="29">
        <f>IF(Parametrit!$B$6*M11+Parametrit!$C$6&lt;0,"",Parametrit!$B$6*M11+Parametrit!$C$6)</f>
        <v>26.92307692307692</v>
      </c>
      <c r="F11" s="16">
        <v>3</v>
      </c>
      <c r="G11" s="16">
        <v>2</v>
      </c>
      <c r="H11" s="16">
        <v>1</v>
      </c>
      <c r="I11" s="18" t="s">
        <v>22</v>
      </c>
      <c r="J11" s="18"/>
      <c r="L11" s="5"/>
      <c r="M11" s="12">
        <f t="shared" si="3"/>
        <v>9</v>
      </c>
      <c r="N11" s="11" t="e">
        <f t="shared" si="4"/>
        <v>#VALUE!</v>
      </c>
      <c r="O11" s="34" t="s">
        <v>34</v>
      </c>
      <c r="P11" s="5"/>
      <c r="Q11" s="31" t="str">
        <f t="shared" si="0"/>
        <v>T6: Palvelunestohyökkäys</v>
      </c>
    </row>
    <row r="12" spans="2:17" ht="42" customHeight="1" thickBot="1" x14ac:dyDescent="0.3">
      <c r="B12" s="23" t="s">
        <v>35</v>
      </c>
      <c r="C12" s="17" t="s">
        <v>36</v>
      </c>
      <c r="D12" s="17" t="s">
        <v>37</v>
      </c>
      <c r="E12" s="29">
        <f>IF(Parametrit!$B$6*M12+Parametrit!$C$6&lt;0,"",Parametrit!$B$6*M12+Parametrit!$C$6)</f>
        <v>46.153846153846153</v>
      </c>
      <c r="F12" s="16">
        <v>2</v>
      </c>
      <c r="G12" s="16">
        <v>4</v>
      </c>
      <c r="H12" s="16">
        <v>3</v>
      </c>
      <c r="I12" s="18" t="s">
        <v>14</v>
      </c>
      <c r="J12" s="18"/>
      <c r="L12" s="5"/>
      <c r="M12" s="12">
        <f t="shared" si="3"/>
        <v>14</v>
      </c>
      <c r="N12" s="11" t="e">
        <f t="shared" si="4"/>
        <v>#VALUE!</v>
      </c>
      <c r="O12" s="34" t="s">
        <v>38</v>
      </c>
      <c r="P12" s="5"/>
      <c r="Q12" s="31" t="str">
        <f t="shared" si="0"/>
        <v>T7: Viesteihin ja integraatioihin pääsy</v>
      </c>
    </row>
    <row r="13" spans="2:17" ht="53.4" thickBot="1" x14ac:dyDescent="0.3">
      <c r="B13" s="23" t="s">
        <v>39</v>
      </c>
      <c r="C13" s="17" t="s">
        <v>40</v>
      </c>
      <c r="D13" s="17" t="s">
        <v>41</v>
      </c>
      <c r="E13" s="29">
        <f>IF(Parametrit!$B$6*M13+Parametrit!$C$6&lt;0,"",Parametrit!$B$6*M13+Parametrit!$C$6)</f>
        <v>100</v>
      </c>
      <c r="F13" s="16">
        <v>4</v>
      </c>
      <c r="G13" s="16">
        <v>4</v>
      </c>
      <c r="H13" s="16">
        <v>3</v>
      </c>
      <c r="I13" s="18" t="s">
        <v>14</v>
      </c>
      <c r="J13" s="18"/>
      <c r="L13" s="5"/>
      <c r="M13" s="12">
        <f t="shared" si="3"/>
        <v>28</v>
      </c>
      <c r="N13" s="11" t="e">
        <f t="shared" si="4"/>
        <v>#VALUE!</v>
      </c>
      <c r="O13" s="34" t="s">
        <v>42</v>
      </c>
      <c r="P13" s="5"/>
      <c r="Q13" s="31" t="str">
        <f t="shared" si="0"/>
        <v>T8: Käyttö ohjeiden vastaista</v>
      </c>
    </row>
    <row r="14" spans="2:17" ht="93" customHeight="1" thickBot="1" x14ac:dyDescent="0.3">
      <c r="B14" s="23" t="s">
        <v>43</v>
      </c>
      <c r="C14" s="17" t="s">
        <v>44</v>
      </c>
      <c r="D14" s="17" t="s">
        <v>45</v>
      </c>
      <c r="E14" s="29">
        <f>IF(Parametrit!$B$6*M14+Parametrit!$C$6&lt;0,"",Parametrit!$B$6*M14+Parametrit!$C$6)</f>
        <v>61.538461538461533</v>
      </c>
      <c r="F14" s="16">
        <v>3</v>
      </c>
      <c r="G14" s="16">
        <v>3</v>
      </c>
      <c r="H14" s="16">
        <v>3</v>
      </c>
      <c r="I14" s="18" t="s">
        <v>46</v>
      </c>
      <c r="J14" s="18"/>
      <c r="L14" s="5"/>
      <c r="M14" s="12">
        <f t="shared" si="3"/>
        <v>18</v>
      </c>
      <c r="N14" s="11" t="e">
        <f t="shared" si="4"/>
        <v>#VALUE!</v>
      </c>
      <c r="O14" s="34" t="s">
        <v>47</v>
      </c>
      <c r="P14" s="5"/>
      <c r="Q14" s="31" t="str">
        <f t="shared" si="0"/>
        <v>T9: Poikkeamien tutkinta hankalaa</v>
      </c>
    </row>
    <row r="15" spans="2:17" ht="14.4" thickBot="1" x14ac:dyDescent="0.3">
      <c r="B15" s="13" t="s">
        <v>48</v>
      </c>
      <c r="C15" s="14"/>
      <c r="D15" s="21"/>
      <c r="E15" s="14"/>
      <c r="F15" s="14"/>
      <c r="G15" s="14"/>
      <c r="H15" s="14"/>
      <c r="I15" s="19"/>
      <c r="J15" s="19"/>
      <c r="L15" s="5"/>
      <c r="O15" s="33"/>
      <c r="P15" s="5"/>
      <c r="Q15" s="31"/>
    </row>
    <row r="16" spans="2:17" ht="53.4" thickBot="1" x14ac:dyDescent="0.3">
      <c r="B16" s="23" t="s">
        <v>49</v>
      </c>
      <c r="C16" s="17" t="s">
        <v>50</v>
      </c>
      <c r="D16" s="17" t="s">
        <v>51</v>
      </c>
      <c r="E16" s="29">
        <f>IF(Parametrit!$B$6*M16+Parametrit!$C$6&lt;0,"",Parametrit!$B$6*M16+Parametrit!$C$6)</f>
        <v>69.230769230769226</v>
      </c>
      <c r="F16" s="16">
        <v>4</v>
      </c>
      <c r="G16" s="16">
        <v>3</v>
      </c>
      <c r="H16" s="16">
        <v>2</v>
      </c>
      <c r="I16" s="18" t="s">
        <v>22</v>
      </c>
      <c r="J16" s="18"/>
      <c r="L16" s="5"/>
      <c r="M16" s="12">
        <f>F16*(G16+H16)</f>
        <v>20</v>
      </c>
      <c r="N16" s="11" t="e">
        <f>IF(E16="",0,E16*I16)</f>
        <v>#VALUE!</v>
      </c>
      <c r="O16" s="34" t="s">
        <v>52</v>
      </c>
      <c r="P16" s="5"/>
      <c r="Q16" s="31" t="str">
        <f t="shared" ref="Q16:Q24" si="5">CONCATENATE(B16,": ",O16)</f>
        <v>J1: Toimittajan ja sen talouden jatkuvuus</v>
      </c>
    </row>
    <row r="17" spans="2:17" ht="53.4" thickBot="1" x14ac:dyDescent="0.3">
      <c r="B17" s="23" t="s">
        <v>53</v>
      </c>
      <c r="C17" s="17" t="s">
        <v>54</v>
      </c>
      <c r="D17" s="17" t="s">
        <v>55</v>
      </c>
      <c r="E17" s="29">
        <f>IF(Parametrit!$B$6*M17+Parametrit!$C$6&lt;0,"",Parametrit!$B$6*M17+Parametrit!$C$6)</f>
        <v>53.846153846153847</v>
      </c>
      <c r="F17" s="16">
        <v>4</v>
      </c>
      <c r="G17" s="16">
        <v>3</v>
      </c>
      <c r="H17" s="16">
        <v>1</v>
      </c>
      <c r="I17" s="18" t="s">
        <v>22</v>
      </c>
      <c r="J17" s="18"/>
      <c r="L17" s="5"/>
      <c r="M17" s="12">
        <f>F17*(G17+H17)</f>
        <v>16</v>
      </c>
      <c r="N17" s="11" t="e">
        <f>IF(E17="",0,E17*I17)</f>
        <v>#VALUE!</v>
      </c>
      <c r="O17" s="34" t="s">
        <v>56</v>
      </c>
      <c r="P17" s="5"/>
      <c r="Q17" s="31" t="str">
        <f t="shared" si="5"/>
        <v>J2: Omistusmuutosriski</v>
      </c>
    </row>
    <row r="18" spans="2:17" ht="53.4" thickBot="1" x14ac:dyDescent="0.3">
      <c r="B18" s="23" t="s">
        <v>57</v>
      </c>
      <c r="C18" s="17" t="s">
        <v>58</v>
      </c>
      <c r="D18" s="17" t="s">
        <v>59</v>
      </c>
      <c r="E18" s="29" t="str">
        <f>IF(Parametrit!$B$6*M18+Parametrit!$C$6&lt;0,"",Parametrit!$B$6*M18+Parametrit!$C$6)</f>
        <v/>
      </c>
      <c r="F18" s="16"/>
      <c r="G18" s="16"/>
      <c r="H18" s="16"/>
      <c r="I18" s="18" t="s">
        <v>22</v>
      </c>
      <c r="J18" s="18"/>
      <c r="L18" s="5"/>
      <c r="M18" s="12">
        <f t="shared" ref="M18:M23" si="6">F18*(G18+H18)</f>
        <v>0</v>
      </c>
      <c r="N18" s="11">
        <f t="shared" ref="N18:N23" si="7">IF(E18="",0,E18*I18)</f>
        <v>0</v>
      </c>
      <c r="O18" s="34" t="s">
        <v>60</v>
      </c>
      <c r="P18" s="5"/>
      <c r="Q18" s="31" t="str">
        <f t="shared" si="5"/>
        <v>J3: Tuotteen ja sen teknologian jatkuvuus</v>
      </c>
    </row>
    <row r="19" spans="2:17" ht="40.200000000000003" thickBot="1" x14ac:dyDescent="0.3">
      <c r="B19" s="23" t="s">
        <v>61</v>
      </c>
      <c r="C19" s="17" t="s">
        <v>62</v>
      </c>
      <c r="D19" s="17" t="s">
        <v>63</v>
      </c>
      <c r="E19" s="29" t="str">
        <f>IF(Parametrit!$B$6*M19+Parametrit!$C$6&lt;0,"",Parametrit!$B$6*M19+Parametrit!$C$6)</f>
        <v/>
      </c>
      <c r="F19" s="16"/>
      <c r="G19" s="16"/>
      <c r="H19" s="16"/>
      <c r="I19" s="18" t="s">
        <v>22</v>
      </c>
      <c r="J19" s="18"/>
      <c r="L19" s="5"/>
      <c r="M19" s="12">
        <f t="shared" si="6"/>
        <v>0</v>
      </c>
      <c r="N19" s="11">
        <f t="shared" si="7"/>
        <v>0</v>
      </c>
      <c r="O19" s="34" t="s">
        <v>64</v>
      </c>
      <c r="P19" s="5"/>
      <c r="Q19" s="31" t="str">
        <f t="shared" si="5"/>
        <v>J4: Alustan jatkuvuus ja varajärjestelyt</v>
      </c>
    </row>
    <row r="20" spans="2:17" ht="40.200000000000003" thickBot="1" x14ac:dyDescent="0.3">
      <c r="B20" s="23" t="s">
        <v>65</v>
      </c>
      <c r="C20" s="17" t="s">
        <v>66</v>
      </c>
      <c r="D20" s="17" t="s">
        <v>67</v>
      </c>
      <c r="E20" s="29" t="str">
        <f>IF(Parametrit!$B$6*M20+Parametrit!$C$6&lt;0,"",Parametrit!$B$6*M20+Parametrit!$C$6)</f>
        <v/>
      </c>
      <c r="F20" s="16"/>
      <c r="G20" s="16"/>
      <c r="H20" s="16"/>
      <c r="I20" s="18" t="s">
        <v>22</v>
      </c>
      <c r="J20" s="18"/>
      <c r="L20" s="5"/>
      <c r="M20" s="12">
        <f t="shared" si="6"/>
        <v>0</v>
      </c>
      <c r="N20" s="11">
        <f t="shared" si="7"/>
        <v>0</v>
      </c>
      <c r="O20" s="34" t="s">
        <v>68</v>
      </c>
      <c r="P20" s="5"/>
      <c r="Q20" s="31" t="str">
        <f t="shared" si="5"/>
        <v>J5: Palvelu ei käytettävissä poikkeusoloissa</v>
      </c>
    </row>
    <row r="21" spans="2:17" ht="52.8" x14ac:dyDescent="0.25">
      <c r="B21" s="23" t="s">
        <v>69</v>
      </c>
      <c r="C21" s="17" t="s">
        <v>70</v>
      </c>
      <c r="D21" s="17" t="s">
        <v>71</v>
      </c>
      <c r="E21" s="29" t="str">
        <f>IF(Parametrit!$B$6*M21+Parametrit!$C$6&lt;0,"",Parametrit!$B$6*M21+Parametrit!$C$6)</f>
        <v/>
      </c>
      <c r="F21" s="16"/>
      <c r="G21" s="16"/>
      <c r="H21" s="16"/>
      <c r="I21" s="18" t="s">
        <v>22</v>
      </c>
      <c r="J21" s="18"/>
      <c r="L21" s="5"/>
      <c r="M21" s="12">
        <f t="shared" si="6"/>
        <v>0</v>
      </c>
      <c r="N21" s="11">
        <f t="shared" si="7"/>
        <v>0</v>
      </c>
      <c r="O21" s="34" t="s">
        <v>72</v>
      </c>
      <c r="P21" s="5"/>
      <c r="Q21" s="31" t="str">
        <f t="shared" si="5"/>
        <v>J6: Yksipuoliset muutokset</v>
      </c>
    </row>
    <row r="22" spans="2:17" ht="53.4" thickBot="1" x14ac:dyDescent="0.3">
      <c r="B22" s="23" t="s">
        <v>73</v>
      </c>
      <c r="C22" s="17" t="s">
        <v>74</v>
      </c>
      <c r="D22" s="17" t="s">
        <v>75</v>
      </c>
      <c r="E22" s="29" t="str">
        <f>IF(Parametrit!$B$6*M22+Parametrit!$C$6&lt;0,"",Parametrit!$B$6*M22+Parametrit!$C$6)</f>
        <v/>
      </c>
      <c r="F22" s="16"/>
      <c r="G22" s="16"/>
      <c r="H22" s="16"/>
      <c r="I22" s="18" t="s">
        <v>22</v>
      </c>
      <c r="J22" s="18"/>
      <c r="L22" s="5"/>
      <c r="M22" s="12">
        <f t="shared" si="6"/>
        <v>0</v>
      </c>
      <c r="N22" s="11">
        <f t="shared" si="7"/>
        <v>0</v>
      </c>
      <c r="O22" s="34" t="s">
        <v>76</v>
      </c>
      <c r="P22" s="5"/>
      <c r="Q22" s="31" t="str">
        <f t="shared" si="5"/>
        <v>J7: Tietoliikenneongelmat</v>
      </c>
    </row>
    <row r="23" spans="2:17" ht="53.4" thickBot="1" x14ac:dyDescent="0.3">
      <c r="B23" s="23" t="s">
        <v>77</v>
      </c>
      <c r="C23" s="17" t="s">
        <v>78</v>
      </c>
      <c r="D23" s="17" t="s">
        <v>79</v>
      </c>
      <c r="E23" s="29" t="str">
        <f>IF(Parametrit!$B$6*M23+Parametrit!$C$6&lt;0,"",Parametrit!$B$6*M23+Parametrit!$C$6)</f>
        <v/>
      </c>
      <c r="F23" s="16"/>
      <c r="G23" s="16"/>
      <c r="H23" s="16"/>
      <c r="I23" s="18" t="s">
        <v>22</v>
      </c>
      <c r="J23" s="18"/>
      <c r="L23" s="5"/>
      <c r="M23" s="12">
        <f t="shared" si="6"/>
        <v>0</v>
      </c>
      <c r="N23" s="11">
        <f t="shared" si="7"/>
        <v>0</v>
      </c>
      <c r="O23" s="34" t="s">
        <v>80</v>
      </c>
      <c r="P23" s="5"/>
      <c r="Q23" s="31" t="str">
        <f t="shared" si="5"/>
        <v>J8: Kapasiteetin riittämättömyys</v>
      </c>
    </row>
    <row r="24" spans="2:17" ht="40.200000000000003" thickBot="1" x14ac:dyDescent="0.3">
      <c r="B24" s="23" t="s">
        <v>81</v>
      </c>
      <c r="C24" s="17" t="s">
        <v>82</v>
      </c>
      <c r="D24" s="17" t="s">
        <v>83</v>
      </c>
      <c r="E24" s="29" t="str">
        <f>IF(Parametrit!$B$6*M24+Parametrit!$C$6&lt;0,"",Parametrit!$B$6*M24+Parametrit!$C$6)</f>
        <v/>
      </c>
      <c r="F24" s="16"/>
      <c r="G24" s="16"/>
      <c r="H24" s="16"/>
      <c r="I24" s="18" t="s">
        <v>22</v>
      </c>
      <c r="J24" s="18"/>
      <c r="L24" s="5"/>
      <c r="M24" s="12">
        <f>F24*(G24+H24)</f>
        <v>0</v>
      </c>
      <c r="N24" s="11">
        <f>IF(E24="",0,E24*I24)</f>
        <v>0</v>
      </c>
      <c r="O24" s="34" t="s">
        <v>84</v>
      </c>
      <c r="P24" s="5"/>
      <c r="Q24" s="31" t="str">
        <f t="shared" si="5"/>
        <v>J9: Tietoja ei saa palvelusta pois</v>
      </c>
    </row>
    <row r="25" spans="2:17" ht="14.4" thickBot="1" x14ac:dyDescent="0.3">
      <c r="B25" s="13" t="s">
        <v>85</v>
      </c>
      <c r="C25" s="14"/>
      <c r="D25" s="21"/>
      <c r="E25" s="14"/>
      <c r="F25" s="14"/>
      <c r="G25" s="14"/>
      <c r="H25" s="14"/>
      <c r="I25" s="19"/>
      <c r="J25" s="19"/>
      <c r="O25" s="33"/>
    </row>
    <row r="26" spans="2:17" ht="53.4" thickBot="1" x14ac:dyDescent="0.3">
      <c r="B26" s="23" t="s">
        <v>86</v>
      </c>
      <c r="C26" s="17" t="s">
        <v>87</v>
      </c>
      <c r="D26" s="17" t="s">
        <v>88</v>
      </c>
      <c r="E26" s="29" t="str">
        <f>IF(Parametrit!$B$6*M26+Parametrit!$C$6&lt;0,"",Parametrit!$B$6*M26+Parametrit!$C$6)</f>
        <v/>
      </c>
      <c r="F26" s="16"/>
      <c r="G26" s="16"/>
      <c r="H26" s="16"/>
      <c r="I26" s="18" t="s">
        <v>22</v>
      </c>
      <c r="J26" s="18"/>
      <c r="L26" s="5"/>
      <c r="M26" s="12">
        <f>F26*(G26+H26)</f>
        <v>0</v>
      </c>
      <c r="N26" s="11">
        <f>IF(E26="",0,E26*I26)</f>
        <v>0</v>
      </c>
      <c r="O26" s="34" t="s">
        <v>89</v>
      </c>
      <c r="P26" s="5"/>
      <c r="Q26" s="31" t="str">
        <f t="shared" ref="Q26:Q32" si="8">CONCATENATE(B26,": ",O26)</f>
        <v>S1: Datan immateriaalioikeudet eivät jää kunnalle</v>
      </c>
    </row>
    <row r="27" spans="2:17" ht="39.6" x14ac:dyDescent="0.25">
      <c r="B27" s="23" t="s">
        <v>90</v>
      </c>
      <c r="C27" s="17" t="s">
        <v>91</v>
      </c>
      <c r="D27" s="17" t="s">
        <v>92</v>
      </c>
      <c r="E27" s="29" t="str">
        <f>IF(Parametrit!$B$6*M27+Parametrit!$C$6&lt;0,"",Parametrit!$B$6*M27+Parametrit!$C$6)</f>
        <v/>
      </c>
      <c r="F27" s="16"/>
      <c r="G27" s="16"/>
      <c r="H27" s="16"/>
      <c r="I27" s="18" t="s">
        <v>22</v>
      </c>
      <c r="J27" s="18"/>
      <c r="L27" s="5"/>
      <c r="M27" s="12">
        <f t="shared" ref="M27:M32" si="9">F27*(G27+H27)</f>
        <v>0</v>
      </c>
      <c r="N27" s="11">
        <f t="shared" ref="N27:N32" si="10">IF(E27="",0,E27*I27)</f>
        <v>0</v>
      </c>
      <c r="O27" s="34" t="s">
        <v>93</v>
      </c>
      <c r="P27" s="5"/>
      <c r="Q27" s="31" t="str">
        <f t="shared" si="8"/>
        <v>S2: Asiakkaan on hyvin vaikea irtisanoa sopimusta</v>
      </c>
    </row>
    <row r="28" spans="2:17" ht="53.4" thickBot="1" x14ac:dyDescent="0.3">
      <c r="B28" s="23" t="s">
        <v>94</v>
      </c>
      <c r="C28" s="17" t="s">
        <v>95</v>
      </c>
      <c r="D28" s="17" t="s">
        <v>96</v>
      </c>
      <c r="E28" s="29" t="str">
        <f>IF(Parametrit!$B$6*M28+Parametrit!$C$6&lt;0,"",Parametrit!$B$6*M28+Parametrit!$C$6)</f>
        <v/>
      </c>
      <c r="F28" s="16"/>
      <c r="G28" s="16"/>
      <c r="H28" s="16"/>
      <c r="I28" s="18" t="s">
        <v>22</v>
      </c>
      <c r="J28" s="18"/>
      <c r="L28" s="5"/>
      <c r="M28" s="12">
        <f t="shared" si="9"/>
        <v>0</v>
      </c>
      <c r="N28" s="11">
        <f t="shared" si="10"/>
        <v>0</v>
      </c>
      <c r="O28" s="34" t="s">
        <v>97</v>
      </c>
      <c r="P28" s="5"/>
      <c r="Q28" s="31" t="str">
        <f t="shared" si="8"/>
        <v>S3: Toimittaja voi irtisanoa sopimuksen nopeasti</v>
      </c>
    </row>
    <row r="29" spans="2:17" ht="27" thickBot="1" x14ac:dyDescent="0.3">
      <c r="B29" s="23" t="s">
        <v>98</v>
      </c>
      <c r="C29" s="17" t="s">
        <v>99</v>
      </c>
      <c r="D29" s="17" t="s">
        <v>100</v>
      </c>
      <c r="E29" s="29" t="str">
        <f>IF(Parametrit!$B$6*M29+Parametrit!$C$6&lt;0,"",Parametrit!$B$6*M29+Parametrit!$C$6)</f>
        <v/>
      </c>
      <c r="F29" s="16"/>
      <c r="G29" s="16"/>
      <c r="H29" s="16"/>
      <c r="I29" s="18" t="s">
        <v>22</v>
      </c>
      <c r="J29" s="18"/>
      <c r="L29" s="5"/>
      <c r="M29" s="12">
        <f t="shared" si="9"/>
        <v>0</v>
      </c>
      <c r="N29" s="11">
        <f t="shared" si="10"/>
        <v>0</v>
      </c>
      <c r="O29" s="34" t="s">
        <v>101</v>
      </c>
      <c r="P29" s="5"/>
      <c r="Q29" s="31" t="str">
        <f t="shared" si="8"/>
        <v>S4: Heikot sanktiot poikkeamatilanteessa</v>
      </c>
    </row>
    <row r="30" spans="2:17" ht="39.6" x14ac:dyDescent="0.25">
      <c r="B30" s="23" t="s">
        <v>102</v>
      </c>
      <c r="C30" s="17" t="s">
        <v>103</v>
      </c>
      <c r="D30" s="17" t="s">
        <v>104</v>
      </c>
      <c r="E30" s="29" t="str">
        <f>IF(Parametrit!$B$6*M30+Parametrit!$C$6&lt;0,"",Parametrit!$B$6*M30+Parametrit!$C$6)</f>
        <v/>
      </c>
      <c r="F30" s="16"/>
      <c r="G30" s="16"/>
      <c r="H30" s="16"/>
      <c r="I30" s="18" t="s">
        <v>22</v>
      </c>
      <c r="J30" s="18"/>
      <c r="L30" s="5"/>
      <c r="M30" s="12">
        <f t="shared" si="9"/>
        <v>0</v>
      </c>
      <c r="N30" s="11">
        <f t="shared" si="10"/>
        <v>0</v>
      </c>
      <c r="O30" s="34" t="s">
        <v>105</v>
      </c>
      <c r="P30" s="5"/>
      <c r="Q30" s="31" t="str">
        <f t="shared" si="8"/>
        <v>S5: Heikot vahingonkorvausehdot</v>
      </c>
    </row>
    <row r="31" spans="2:17" ht="40.200000000000003" thickBot="1" x14ac:dyDescent="0.3">
      <c r="B31" s="23" t="s">
        <v>106</v>
      </c>
      <c r="C31" s="17" t="s">
        <v>107</v>
      </c>
      <c r="D31" s="17" t="s">
        <v>108</v>
      </c>
      <c r="E31" s="29" t="str">
        <f>IF(Parametrit!$B$6*M31+Parametrit!$C$6&lt;0,"",Parametrit!$B$6*M31+Parametrit!$C$6)</f>
        <v/>
      </c>
      <c r="F31" s="16"/>
      <c r="G31" s="16"/>
      <c r="H31" s="16"/>
      <c r="I31" s="18" t="s">
        <v>22</v>
      </c>
      <c r="J31" s="18"/>
      <c r="L31" s="5"/>
      <c r="M31" s="12">
        <f t="shared" si="9"/>
        <v>0</v>
      </c>
      <c r="N31" s="11">
        <f t="shared" si="10"/>
        <v>0</v>
      </c>
      <c r="O31" s="34" t="s">
        <v>109</v>
      </c>
      <c r="P31" s="5"/>
      <c r="Q31" s="31" t="str">
        <f t="shared" si="8"/>
        <v>S6: Sopimukseen ei sovelleta EU-lainsäädäntöä</v>
      </c>
    </row>
    <row r="32" spans="2:17" ht="40.200000000000003" thickBot="1" x14ac:dyDescent="0.3">
      <c r="B32" s="23" t="s">
        <v>110</v>
      </c>
      <c r="C32" s="17" t="s">
        <v>111</v>
      </c>
      <c r="D32" s="17" t="s">
        <v>112</v>
      </c>
      <c r="E32" s="29" t="str">
        <f>IF(Parametrit!$B$6*M32+Parametrit!$C$6&lt;0,"",Parametrit!$B$6*M32+Parametrit!$C$6)</f>
        <v/>
      </c>
      <c r="F32" s="16"/>
      <c r="G32" s="16"/>
      <c r="H32" s="16"/>
      <c r="I32" s="18" t="s">
        <v>22</v>
      </c>
      <c r="J32" s="18"/>
      <c r="L32" s="5"/>
      <c r="M32" s="12">
        <f t="shared" si="9"/>
        <v>0</v>
      </c>
      <c r="N32" s="11">
        <f t="shared" si="10"/>
        <v>0</v>
      </c>
      <c r="O32" s="34" t="s">
        <v>113</v>
      </c>
      <c r="P32" s="5"/>
      <c r="Q32" s="31" t="str">
        <f t="shared" si="8"/>
        <v>S7: Sopimusriitoja ei käsitellä EU-alueella</v>
      </c>
    </row>
    <row r="33" spans="2:17" ht="14.4" thickBot="1" x14ac:dyDescent="0.3">
      <c r="B33" s="13" t="s">
        <v>114</v>
      </c>
      <c r="C33" s="14"/>
      <c r="D33" s="21"/>
      <c r="E33" s="14"/>
      <c r="F33" s="14"/>
      <c r="G33" s="14"/>
      <c r="H33" s="14"/>
      <c r="I33" s="19"/>
      <c r="J33" s="19"/>
      <c r="O33" s="33"/>
    </row>
    <row r="34" spans="2:17" ht="40.200000000000003" thickBot="1" x14ac:dyDescent="0.3">
      <c r="B34" s="23" t="s">
        <v>115</v>
      </c>
      <c r="C34" s="17" t="s">
        <v>116</v>
      </c>
      <c r="D34" s="17" t="s">
        <v>117</v>
      </c>
      <c r="E34" s="29" t="str">
        <f>IF(Parametrit!$B$6*M34+Parametrit!$C$6&lt;0,"",Parametrit!$B$6*M34+Parametrit!$C$6)</f>
        <v/>
      </c>
      <c r="F34" s="16"/>
      <c r="G34" s="16"/>
      <c r="H34" s="16"/>
      <c r="I34" s="18" t="s">
        <v>22</v>
      </c>
      <c r="J34" s="18"/>
      <c r="L34" s="5"/>
      <c r="M34" s="12">
        <f>F34*(G34+H34)</f>
        <v>0</v>
      </c>
      <c r="N34" s="11">
        <f>IF(E34="",0,E34*I34)</f>
        <v>0</v>
      </c>
      <c r="O34" s="34" t="s">
        <v>118</v>
      </c>
      <c r="P34" s="5"/>
      <c r="Q34" s="31" t="str">
        <f>CONCATENATE(B34,": ",O34)</f>
        <v>O1: Toimittajan heikko ylläpito ja päivitykset</v>
      </c>
    </row>
    <row r="35" spans="2:17" ht="40.200000000000003" thickBot="1" x14ac:dyDescent="0.3">
      <c r="B35" s="23" t="s">
        <v>119</v>
      </c>
      <c r="C35" s="17" t="s">
        <v>120</v>
      </c>
      <c r="D35" s="17" t="s">
        <v>121</v>
      </c>
      <c r="E35" s="29" t="str">
        <f>IF(Parametrit!$B$6*M35+Parametrit!$C$6&lt;0,"",Parametrit!$B$6*M35+Parametrit!$C$6)</f>
        <v/>
      </c>
      <c r="F35" s="16"/>
      <c r="G35" s="16"/>
      <c r="H35" s="16"/>
      <c r="I35" s="18" t="s">
        <v>22</v>
      </c>
      <c r="J35" s="18"/>
      <c r="L35" s="5"/>
      <c r="M35" s="12">
        <f t="shared" ref="M35:M38" si="11">F35*(G35+H35)</f>
        <v>0</v>
      </c>
      <c r="N35" s="11">
        <f t="shared" ref="N35:N38" si="12">IF(E35="",0,E35*I35)</f>
        <v>0</v>
      </c>
      <c r="O35" s="34" t="s">
        <v>122</v>
      </c>
      <c r="P35" s="5"/>
      <c r="Q35" s="31" t="str">
        <f>CONCATENATE(B35,": ",O35)</f>
        <v>O2: Tietoturvapäivitykset puutteellisia</v>
      </c>
    </row>
    <row r="36" spans="2:17" ht="40.200000000000003" thickBot="1" x14ac:dyDescent="0.3">
      <c r="B36" s="23" t="s">
        <v>123</v>
      </c>
      <c r="C36" s="17" t="s">
        <v>124</v>
      </c>
      <c r="D36" s="17" t="s">
        <v>117</v>
      </c>
      <c r="E36" s="29" t="str">
        <f>IF(Parametrit!$B$6*M36+Parametrit!$C$6&lt;0,"",Parametrit!$B$6*M36+Parametrit!$C$6)</f>
        <v/>
      </c>
      <c r="F36" s="16"/>
      <c r="G36" s="16"/>
      <c r="H36" s="16"/>
      <c r="I36" s="18" t="s">
        <v>22</v>
      </c>
      <c r="J36" s="18"/>
      <c r="L36" s="5"/>
      <c r="M36" s="12">
        <f t="shared" si="11"/>
        <v>0</v>
      </c>
      <c r="N36" s="11">
        <f t="shared" si="12"/>
        <v>0</v>
      </c>
      <c r="O36" s="34" t="s">
        <v>125</v>
      </c>
      <c r="P36" s="5"/>
      <c r="Q36" s="31" t="str">
        <f>CONCATENATE(B36,": ",O36)</f>
        <v>O3: Heikko julkaisunhallintaprosessi</v>
      </c>
    </row>
    <row r="37" spans="2:17" ht="40.200000000000003" thickBot="1" x14ac:dyDescent="0.3">
      <c r="B37" s="23" t="s">
        <v>126</v>
      </c>
      <c r="C37" s="17" t="s">
        <v>127</v>
      </c>
      <c r="D37" s="17" t="s">
        <v>128</v>
      </c>
      <c r="E37" s="29" t="str">
        <f>IF(Parametrit!$B$6*M37+Parametrit!$C$6&lt;0,"",Parametrit!$B$6*M37+Parametrit!$C$6)</f>
        <v/>
      </c>
      <c r="F37" s="16"/>
      <c r="G37" s="16"/>
      <c r="H37" s="16"/>
      <c r="I37" s="18" t="s">
        <v>22</v>
      </c>
      <c r="J37" s="18"/>
      <c r="L37" s="5"/>
      <c r="M37" s="12">
        <f t="shared" si="11"/>
        <v>0</v>
      </c>
      <c r="N37" s="11">
        <f t="shared" si="12"/>
        <v>0</v>
      </c>
      <c r="O37" s="34" t="s">
        <v>129</v>
      </c>
      <c r="P37" s="5"/>
      <c r="Q37" s="31" t="str">
        <f>CONCATENATE(B37,": ",O37)</f>
        <v>O4: Toimittaja tai kunta ei havaitse poikkeamia</v>
      </c>
    </row>
    <row r="38" spans="2:17" ht="53.4" thickBot="1" x14ac:dyDescent="0.3">
      <c r="B38" s="23" t="s">
        <v>130</v>
      </c>
      <c r="C38" s="17" t="s">
        <v>131</v>
      </c>
      <c r="D38" s="17" t="s">
        <v>132</v>
      </c>
      <c r="E38" s="29" t="str">
        <f>IF(Parametrit!$B$6*M38+Parametrit!$C$6&lt;0,"",Parametrit!$B$6*M38+Parametrit!$C$6)</f>
        <v/>
      </c>
      <c r="F38" s="16"/>
      <c r="G38" s="16"/>
      <c r="H38" s="16"/>
      <c r="I38" s="18" t="s">
        <v>22</v>
      </c>
      <c r="J38" s="18"/>
      <c r="L38" s="5"/>
      <c r="M38" s="12">
        <f t="shared" si="11"/>
        <v>0</v>
      </c>
      <c r="N38" s="11">
        <f t="shared" si="12"/>
        <v>0</v>
      </c>
      <c r="O38" s="34" t="s">
        <v>133</v>
      </c>
      <c r="P38" s="5"/>
      <c r="Q38" s="31" t="str">
        <f>CONCATENATE(B38,": ",O38)</f>
        <v>O5: kunnan pääkäyttäjien operoinnin virheet</v>
      </c>
    </row>
    <row r="39" spans="2:17" ht="14.4" thickBot="1" x14ac:dyDescent="0.3">
      <c r="B39" s="13" t="s">
        <v>134</v>
      </c>
      <c r="C39" s="14"/>
      <c r="D39" s="21"/>
      <c r="E39" s="14"/>
      <c r="F39" s="14"/>
      <c r="G39" s="14"/>
      <c r="H39" s="14"/>
      <c r="I39" s="19"/>
      <c r="J39" s="19"/>
      <c r="O39" s="33"/>
    </row>
    <row r="40" spans="2:17" ht="53.4" thickBot="1" x14ac:dyDescent="0.3">
      <c r="B40" s="23" t="s">
        <v>135</v>
      </c>
      <c r="C40" s="17" t="s">
        <v>136</v>
      </c>
      <c r="D40" s="17" t="s">
        <v>137</v>
      </c>
      <c r="E40" s="30" t="str">
        <f>IF(Parametrit!$B$6*M40+Parametrit!$C$6&lt;0,"",Parametrit!$B$6*M40+Parametrit!$C$6)</f>
        <v/>
      </c>
      <c r="F40" s="16"/>
      <c r="G40" s="16"/>
      <c r="H40" s="16"/>
      <c r="I40" s="18" t="s">
        <v>22</v>
      </c>
      <c r="J40" s="18"/>
      <c r="L40" s="5"/>
      <c r="M40" s="12">
        <f>F40*(G40+H40)</f>
        <v>0</v>
      </c>
      <c r="N40" s="11">
        <f>IF(E40="",0,E40*I40)</f>
        <v>0</v>
      </c>
      <c r="O40" s="34" t="s">
        <v>138</v>
      </c>
      <c r="P40" s="5"/>
      <c r="Q40" s="31" t="str">
        <f>CONCATENATE(B40,": ",O40)</f>
        <v>H1: Osaamisriski kunnan kaupungissa</v>
      </c>
    </row>
    <row r="41" spans="2:17" ht="40.200000000000003" thickBot="1" x14ac:dyDescent="0.3">
      <c r="B41" s="23" t="s">
        <v>139</v>
      </c>
      <c r="C41" s="17" t="s">
        <v>140</v>
      </c>
      <c r="D41" s="17" t="s">
        <v>141</v>
      </c>
      <c r="E41" s="30" t="str">
        <f>IF(Parametrit!$B$6*M41+Parametrit!$C$6&lt;0,"",Parametrit!$B$6*M41+Parametrit!$C$6)</f>
        <v/>
      </c>
      <c r="F41" s="16"/>
      <c r="G41" s="16"/>
      <c r="H41" s="16"/>
      <c r="I41" s="18" t="s">
        <v>22</v>
      </c>
      <c r="J41" s="18"/>
      <c r="L41" s="5"/>
      <c r="M41" s="12">
        <f t="shared" ref="M41:M44" si="13">F41*(G41+H41)</f>
        <v>0</v>
      </c>
      <c r="N41" s="11">
        <f t="shared" ref="N41:N44" si="14">IF(E41="",0,E41*I41)</f>
        <v>0</v>
      </c>
      <c r="O41" s="34" t="s">
        <v>142</v>
      </c>
      <c r="P41" s="5"/>
      <c r="Q41" s="31" t="str">
        <f>CONCATENATE(B41,": ",O41)</f>
        <v>H2: Kustannusriskit</v>
      </c>
    </row>
    <row r="42" spans="2:17" ht="66.599999999999994" thickBot="1" x14ac:dyDescent="0.3">
      <c r="B42" s="23" t="s">
        <v>143</v>
      </c>
      <c r="C42" s="17" t="s">
        <v>144</v>
      </c>
      <c r="D42" s="17" t="s">
        <v>145</v>
      </c>
      <c r="E42" s="30" t="str">
        <f>IF(Parametrit!$B$6*M42+Parametrit!$C$6&lt;0,"",Parametrit!$B$6*M42+Parametrit!$C$6)</f>
        <v/>
      </c>
      <c r="F42" s="16"/>
      <c r="G42" s="16"/>
      <c r="H42" s="16"/>
      <c r="I42" s="18" t="s">
        <v>22</v>
      </c>
      <c r="J42" s="18"/>
      <c r="L42" s="5"/>
      <c r="M42" s="12">
        <f t="shared" si="13"/>
        <v>0</v>
      </c>
      <c r="N42" s="11">
        <f t="shared" si="14"/>
        <v>0</v>
      </c>
      <c r="O42" s="34" t="s">
        <v>146</v>
      </c>
      <c r="P42" s="5"/>
      <c r="Q42" s="31" t="str">
        <f>CONCATENATE(B42,": ",O42)</f>
        <v>H3: Politiikkariski / ulkomainen lainsäädäntö muuttuu</v>
      </c>
    </row>
    <row r="43" spans="2:17" ht="40.200000000000003" thickBot="1" x14ac:dyDescent="0.3">
      <c r="B43" s="23" t="s">
        <v>147</v>
      </c>
      <c r="C43" s="17" t="s">
        <v>148</v>
      </c>
      <c r="D43" s="17" t="s">
        <v>149</v>
      </c>
      <c r="E43" s="30" t="str">
        <f>IF(Parametrit!$B$6*M43+Parametrit!$C$6&lt;0,"",Parametrit!$B$6*M43+Parametrit!$C$6)</f>
        <v/>
      </c>
      <c r="F43" s="16"/>
      <c r="G43" s="16"/>
      <c r="H43" s="16"/>
      <c r="I43" s="18" t="s">
        <v>22</v>
      </c>
      <c r="J43" s="18"/>
      <c r="L43" s="5"/>
      <c r="M43" s="12">
        <f t="shared" si="13"/>
        <v>0</v>
      </c>
      <c r="N43" s="11">
        <f t="shared" si="14"/>
        <v>0</v>
      </c>
      <c r="O43" s="34" t="s">
        <v>150</v>
      </c>
      <c r="P43" s="5"/>
      <c r="Q43" s="31" t="str">
        <f>CONCATENATE(B43,": ",O43)</f>
        <v>H4: Politiikkariski / kielto tuottaa palvelua Suomeen</v>
      </c>
    </row>
    <row r="44" spans="2:17" ht="40.200000000000003" thickBot="1" x14ac:dyDescent="0.3">
      <c r="B44" s="23" t="s">
        <v>151</v>
      </c>
      <c r="C44" s="17" t="s">
        <v>152</v>
      </c>
      <c r="D44" s="17" t="s">
        <v>153</v>
      </c>
      <c r="E44" s="30" t="str">
        <f>IF(Parametrit!$B$6*M44+Parametrit!$C$6&lt;0,"",Parametrit!$B$6*M44+Parametrit!$C$6)</f>
        <v/>
      </c>
      <c r="F44" s="16"/>
      <c r="G44" s="16"/>
      <c r="H44" s="16"/>
      <c r="I44" s="18" t="s">
        <v>22</v>
      </c>
      <c r="J44" s="18"/>
      <c r="L44" s="5"/>
      <c r="M44" s="12">
        <f t="shared" si="13"/>
        <v>0</v>
      </c>
      <c r="N44" s="11">
        <f t="shared" si="14"/>
        <v>0</v>
      </c>
      <c r="O44" s="34" t="s">
        <v>154</v>
      </c>
      <c r="P44" s="5"/>
      <c r="Q44" s="31" t="str">
        <f>CONCATENATE(B44,": ",O44)</f>
        <v>H5: Ulkomaisen turvallisuuspalvelun uhka</v>
      </c>
    </row>
    <row r="46" spans="2:17" x14ac:dyDescent="0.25">
      <c r="B46" s="3" t="s">
        <v>155</v>
      </c>
    </row>
    <row r="47" spans="2:17" x14ac:dyDescent="0.25">
      <c r="C47" s="24" t="s">
        <v>156</v>
      </c>
      <c r="D47" s="39" t="s">
        <v>157</v>
      </c>
      <c r="E47" s="39"/>
      <c r="F47" s="39"/>
      <c r="G47" s="39"/>
      <c r="H47" s="39"/>
      <c r="I47" s="39"/>
    </row>
    <row r="48" spans="2:17" x14ac:dyDescent="0.25">
      <c r="C48" s="26" t="s">
        <v>158</v>
      </c>
      <c r="D48" s="38" t="s">
        <v>159</v>
      </c>
      <c r="E48" s="38"/>
      <c r="F48" s="38"/>
      <c r="G48" s="38"/>
      <c r="H48" s="38"/>
      <c r="I48" s="38"/>
    </row>
    <row r="49" spans="3:9" x14ac:dyDescent="0.25">
      <c r="C49" s="25" t="s">
        <v>160</v>
      </c>
      <c r="D49" s="38" t="s">
        <v>161</v>
      </c>
      <c r="E49" s="38"/>
      <c r="F49" s="38"/>
      <c r="G49" s="38"/>
      <c r="H49" s="38"/>
      <c r="I49" s="38"/>
    </row>
    <row r="50" spans="3:9" x14ac:dyDescent="0.25">
      <c r="C50" s="27" t="s">
        <v>162</v>
      </c>
      <c r="D50" s="38" t="s">
        <v>163</v>
      </c>
      <c r="E50" s="38"/>
      <c r="F50" s="38"/>
      <c r="G50" s="38"/>
      <c r="H50" s="38"/>
      <c r="I50" s="38"/>
    </row>
    <row r="51" spans="3:9" x14ac:dyDescent="0.25">
      <c r="C51" s="28" t="s">
        <v>164</v>
      </c>
      <c r="D51" s="38" t="s">
        <v>165</v>
      </c>
      <c r="E51" s="38"/>
      <c r="F51" s="38"/>
      <c r="G51" s="38"/>
      <c r="H51" s="38"/>
      <c r="I51" s="38"/>
    </row>
  </sheetData>
  <mergeCells count="5">
    <mergeCell ref="D51:I51"/>
    <mergeCell ref="D47:I47"/>
    <mergeCell ref="D48:I48"/>
    <mergeCell ref="D49:I49"/>
    <mergeCell ref="D50:I50"/>
  </mergeCells>
  <phoneticPr fontId="17" type="noConversion"/>
  <conditionalFormatting sqref="E6:E14 E16:E24 E26:E32 E34:E38 E40:E44">
    <cfRule type="cellIs" dxfId="36" priority="105" operator="greaterThan">
      <formula>80</formula>
    </cfRule>
    <cfRule type="cellIs" dxfId="35" priority="104" operator="between">
      <formula>65</formula>
      <formula>80</formula>
    </cfRule>
    <cfRule type="cellIs" dxfId="34" priority="103" operator="between">
      <formula>50</formula>
      <formula>65</formula>
    </cfRule>
    <cfRule type="cellIs" dxfId="33" priority="102" operator="between">
      <formula>30</formula>
      <formula>50</formula>
    </cfRule>
    <cfRule type="cellIs" dxfId="32" priority="101" operator="lessThan">
      <formula>30</formula>
    </cfRule>
  </conditionalFormatting>
  <conditionalFormatting sqref="F16:F24">
    <cfRule type="cellIs" dxfId="31" priority="61" operator="equal">
      <formula>4</formula>
    </cfRule>
    <cfRule type="cellIs" dxfId="30" priority="62" stopIfTrue="1" operator="equal">
      <formula>3</formula>
    </cfRule>
    <cfRule type="cellIs" dxfId="29" priority="63" stopIfTrue="1" operator="equal">
      <formula>2</formula>
    </cfRule>
    <cfRule type="cellIs" dxfId="28" priority="64" stopIfTrue="1" operator="equal">
      <formula>1</formula>
    </cfRule>
  </conditionalFormatting>
  <conditionalFormatting sqref="F6:G14">
    <cfRule type="cellIs" dxfId="27" priority="77" operator="equal">
      <formula>4</formula>
    </cfRule>
  </conditionalFormatting>
  <conditionalFormatting sqref="F26:G32">
    <cfRule type="cellIs" dxfId="26" priority="37" operator="equal">
      <formula>4</formula>
    </cfRule>
  </conditionalFormatting>
  <conditionalFormatting sqref="F34:G38">
    <cfRule type="cellIs" dxfId="25" priority="21" operator="equal">
      <formula>4</formula>
    </cfRule>
  </conditionalFormatting>
  <conditionalFormatting sqref="F40:G44">
    <cfRule type="cellIs" dxfId="24" priority="1" operator="equal">
      <formula>4</formula>
    </cfRule>
  </conditionalFormatting>
  <conditionalFormatting sqref="F6:H14">
    <cfRule type="cellIs" dxfId="23" priority="78" stopIfTrue="1" operator="equal">
      <formula>3</formula>
    </cfRule>
    <cfRule type="cellIs" dxfId="22" priority="79" stopIfTrue="1" operator="equal">
      <formula>2</formula>
    </cfRule>
    <cfRule type="cellIs" dxfId="21" priority="80" stopIfTrue="1" operator="equal">
      <formula>1</formula>
    </cfRule>
  </conditionalFormatting>
  <conditionalFormatting sqref="F26:H32">
    <cfRule type="cellIs" dxfId="20" priority="38" stopIfTrue="1" operator="equal">
      <formula>3</formula>
    </cfRule>
    <cfRule type="cellIs" dxfId="19" priority="39" stopIfTrue="1" operator="equal">
      <formula>2</formula>
    </cfRule>
    <cfRule type="cellIs" dxfId="18" priority="40" stopIfTrue="1" operator="equal">
      <formula>1</formula>
    </cfRule>
  </conditionalFormatting>
  <conditionalFormatting sqref="F34:H38">
    <cfRule type="cellIs" dxfId="17" priority="22" stopIfTrue="1" operator="equal">
      <formula>3</formula>
    </cfRule>
    <cfRule type="cellIs" dxfId="16" priority="23" stopIfTrue="1" operator="equal">
      <formula>2</formula>
    </cfRule>
    <cfRule type="cellIs" dxfId="15" priority="24" stopIfTrue="1" operator="equal">
      <formula>1</formula>
    </cfRule>
  </conditionalFormatting>
  <conditionalFormatting sqref="F40:H44">
    <cfRule type="cellIs" dxfId="14" priority="2" stopIfTrue="1" operator="equal">
      <formula>3</formula>
    </cfRule>
    <cfRule type="cellIs" dxfId="13" priority="3" stopIfTrue="1" operator="equal">
      <formula>2</formula>
    </cfRule>
    <cfRule type="cellIs" dxfId="12" priority="4" stopIfTrue="1" operator="equal">
      <formula>1</formula>
    </cfRule>
  </conditionalFormatting>
  <conditionalFormatting sqref="G16:G17">
    <cfRule type="cellIs" dxfId="11" priority="194" operator="equal">
      <formula>4</formula>
    </cfRule>
  </conditionalFormatting>
  <conditionalFormatting sqref="G17:G23">
    <cfRule type="cellIs" dxfId="10" priority="208" operator="equal">
      <formula>4</formula>
    </cfRule>
  </conditionalFormatting>
  <conditionalFormatting sqref="G24">
    <cfRule type="cellIs" dxfId="9" priority="113" operator="equal">
      <formula>4</formula>
    </cfRule>
  </conditionalFormatting>
  <conditionalFormatting sqref="G16:H17">
    <cfRule type="cellIs" dxfId="8" priority="198" stopIfTrue="1" operator="equal">
      <formula>3</formula>
    </cfRule>
    <cfRule type="cellIs" dxfId="7" priority="199" stopIfTrue="1" operator="equal">
      <formula>2</formula>
    </cfRule>
    <cfRule type="cellIs" dxfId="6" priority="200" stopIfTrue="1" operator="equal">
      <formula>1</formula>
    </cfRule>
  </conditionalFormatting>
  <conditionalFormatting sqref="G17:H23">
    <cfRule type="cellIs" dxfId="5" priority="241" stopIfTrue="1" operator="equal">
      <formula>1</formula>
    </cfRule>
    <cfRule type="cellIs" dxfId="4" priority="239" stopIfTrue="1" operator="equal">
      <formula>3</formula>
    </cfRule>
    <cfRule type="cellIs" dxfId="3" priority="240" stopIfTrue="1" operator="equal">
      <formula>2</formula>
    </cfRule>
  </conditionalFormatting>
  <conditionalFormatting sqref="G24:H24">
    <cfRule type="cellIs" dxfId="2" priority="114" stopIfTrue="1" operator="equal">
      <formula>3</formula>
    </cfRule>
    <cfRule type="cellIs" dxfId="1" priority="115" stopIfTrue="1" operator="equal">
      <formula>2</formula>
    </cfRule>
    <cfRule type="cellIs" dxfId="0" priority="116" stopIfTrue="1" operator="equal">
      <formula>1</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CC58D-C880-43A7-9186-00176619701A}">
  <dimension ref="B1"/>
  <sheetViews>
    <sheetView workbookViewId="0"/>
  </sheetViews>
  <sheetFormatPr defaultRowHeight="14.4" x14ac:dyDescent="0.3"/>
  <cols>
    <col min="1" max="1" width="1.109375" customWidth="1"/>
    <col min="2" max="2" width="86.33203125" customWidth="1"/>
  </cols>
  <sheetData>
    <row r="1" spans="2:2" ht="21" customHeight="1" x14ac:dyDescent="0.3">
      <c r="B1" s="35" t="s">
        <v>174</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934F8-98A0-4A11-A227-7D6BCA5841F8}">
  <dimension ref="B2:I6"/>
  <sheetViews>
    <sheetView workbookViewId="0">
      <selection activeCell="D7" sqref="D7"/>
    </sheetView>
  </sheetViews>
  <sheetFormatPr defaultRowHeight="14.4" x14ac:dyDescent="0.3"/>
  <sheetData>
    <row r="2" spans="2:9" x14ac:dyDescent="0.3">
      <c r="B2" s="6" t="s">
        <v>166</v>
      </c>
      <c r="C2" s="7" t="s">
        <v>167</v>
      </c>
      <c r="D2" s="7" t="s">
        <v>168</v>
      </c>
      <c r="E2" s="7" t="s">
        <v>169</v>
      </c>
    </row>
    <row r="3" spans="2:9" x14ac:dyDescent="0.3">
      <c r="B3" s="8">
        <v>2</v>
      </c>
      <c r="C3" s="9">
        <v>0</v>
      </c>
      <c r="D3" s="9">
        <v>28</v>
      </c>
      <c r="E3" s="9">
        <v>100</v>
      </c>
      <c r="I3">
        <f>4*(4+3)</f>
        <v>28</v>
      </c>
    </row>
    <row r="4" spans="2:9" x14ac:dyDescent="0.3">
      <c r="B4" s="8"/>
      <c r="C4" s="10"/>
      <c r="D4" s="10"/>
      <c r="E4" s="10"/>
    </row>
    <row r="5" spans="2:9" x14ac:dyDescent="0.3">
      <c r="B5" s="7" t="s">
        <v>170</v>
      </c>
      <c r="C5" s="6" t="s">
        <v>171</v>
      </c>
      <c r="D5" s="10" t="s">
        <v>172</v>
      </c>
      <c r="E5" s="9"/>
    </row>
    <row r="6" spans="2:9" x14ac:dyDescent="0.3">
      <c r="B6" s="9">
        <f>(C3-C6)/B3</f>
        <v>3.8461538461538463</v>
      </c>
      <c r="C6" s="8">
        <f>(B3*E3-C3*D3)/(B3-D3)</f>
        <v>-7.6923076923076925</v>
      </c>
      <c r="D6" s="10" t="s">
        <v>173</v>
      </c>
      <c r="E6" s="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Arvio</vt:lpstr>
      <vt:lpstr>Kaaviot</vt:lpstr>
      <vt:lpstr>Parametrit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2023-07-12T08:34:16Z</dcterms:created>
  <dcterms:modified xsi:type="dcterms:W3CDTF">2023-07-12T08:35:19Z</dcterms:modified>
  <cp:category/>
  <cp:contentStatus/>
</cp:coreProperties>
</file>